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orms\"/>
    </mc:Choice>
  </mc:AlternateContent>
  <xr:revisionPtr revIDLastSave="0" documentId="8_{2A2B6F1B-4148-4B2C-B6C0-75ED7CE06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&quot;What If&quot; Calculator" sheetId="1" r:id="rId1"/>
  </sheets>
  <externalReferences>
    <externalReference r:id="rId2"/>
  </externalReferences>
  <definedNames>
    <definedName name="DO104_Lab_Data">#REF!</definedName>
    <definedName name="GU101_Lab_Data">[1]GU101_Lab_Data!$A$1:$M$4</definedName>
    <definedName name="MA110_Lab_Data">#REF!</definedName>
    <definedName name="MA110_Zone_Data">#REF!</definedName>
    <definedName name="MA111_Zone_Data">#REF!</definedName>
    <definedName name="ME103_Lab_Data">#REF!</definedName>
    <definedName name="PL109_Lab_Data">#REF!</definedName>
    <definedName name="VA112_Zone_Data">#REF!</definedName>
    <definedName name="VI105_Lab_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D33" i="1"/>
  <c r="M32" i="1"/>
  <c r="I23" i="1" s="1"/>
  <c r="D17" i="1"/>
  <c r="D18" i="1" s="1"/>
  <c r="I11" i="1"/>
  <c r="I32" i="1" s="1"/>
  <c r="J10" i="1"/>
  <c r="J9" i="1" l="1"/>
  <c r="J11" i="1" s="1"/>
  <c r="J32" i="1" s="1"/>
  <c r="J23" i="1"/>
  <c r="I31" i="1"/>
  <c r="J31" i="1" s="1"/>
  <c r="D28" i="1"/>
  <c r="D34" i="1" s="1"/>
  <c r="I33" i="1" l="1"/>
  <c r="J33" i="1"/>
</calcChain>
</file>

<file path=xl/sharedStrings.xml><?xml version="1.0" encoding="utf-8"?>
<sst xmlns="http://schemas.openxmlformats.org/spreadsheetml/2006/main" count="103" uniqueCount="66">
  <si>
    <t xml:space="preserve">      Tanita Scale</t>
  </si>
  <si>
    <t xml:space="preserve"> </t>
  </si>
  <si>
    <t>BMI</t>
  </si>
  <si>
    <t xml:space="preserve">            Underweight</t>
  </si>
  <si>
    <t>&lt;19</t>
  </si>
  <si>
    <t xml:space="preserve">            Weight OK</t>
  </si>
  <si>
    <t>19-25</t>
  </si>
  <si>
    <t>Current Total Mass</t>
  </si>
  <si>
    <t>lbs</t>
  </si>
  <si>
    <t xml:space="preserve">            Overweight </t>
  </si>
  <si>
    <t>25-29.9</t>
  </si>
  <si>
    <t>Current Total Lean Mass</t>
  </si>
  <si>
    <t xml:space="preserve">            Obese</t>
  </si>
  <si>
    <t>30-39.9</t>
  </si>
  <si>
    <t xml:space="preserve">            Morbid Obese</t>
  </si>
  <si>
    <t>&gt;40</t>
  </si>
  <si>
    <t>Lose Fat Mass</t>
  </si>
  <si>
    <t>Gain Fat Mass</t>
  </si>
  <si>
    <t>Net Change Mass</t>
  </si>
  <si>
    <t xml:space="preserve">  BMI from above</t>
  </si>
  <si>
    <t>Before Change</t>
  </si>
  <si>
    <t>kcal/day</t>
  </si>
  <si>
    <t xml:space="preserve">  Sarcopenia Index</t>
  </si>
  <si>
    <t>After Change</t>
  </si>
  <si>
    <t>&lt;0.789</t>
  </si>
  <si>
    <t>&lt;.512</t>
  </si>
  <si>
    <t>&lt;19.75kg</t>
  </si>
  <si>
    <t>&lt;15.02kg</t>
  </si>
  <si>
    <t xml:space="preserve">      Our Leanest Man         </t>
  </si>
  <si>
    <t xml:space="preserve">      Leanest Female  </t>
  </si>
  <si>
    <t xml:space="preserve">    WHO Category Criteria</t>
  </si>
  <si>
    <t>You After</t>
  </si>
  <si>
    <t>You Before</t>
  </si>
  <si>
    <t xml:space="preserve">  Weight In Pounds</t>
  </si>
  <si>
    <t xml:space="preserve">  Height in Inches</t>
  </si>
  <si>
    <t>Your Future Total Mass</t>
  </si>
  <si>
    <t>Your Future Body Fat %</t>
  </si>
  <si>
    <t>Your Current Fat Mass</t>
  </si>
  <si>
    <t>Your Current Body Fat %</t>
  </si>
  <si>
    <t xml:space="preserve">Link to this SpreadSheet </t>
  </si>
  <si>
    <r>
      <t xml:space="preserve">   Body Mass Index (BMI) weight/ht</t>
    </r>
    <r>
      <rPr>
        <b/>
        <vertAlign val="superscript"/>
        <sz val="14"/>
        <rFont val="Arial"/>
        <family val="2"/>
      </rPr>
      <t>2</t>
    </r>
  </si>
  <si>
    <t>BMI Change</t>
  </si>
  <si>
    <t>Gain/Lose Lean Arms/Legs</t>
  </si>
  <si>
    <t>Gain/Lose Lean Mass Trunk</t>
  </si>
  <si>
    <t>What Happens if Lose - or Gain +</t>
  </si>
  <si>
    <t xml:space="preserve">   Katch-McArdle BMR Calculation</t>
  </si>
  <si>
    <t>%</t>
  </si>
  <si>
    <t xml:space="preserve">   BMR (kcal/day)=370+(9.7976 x LBMlbs)</t>
  </si>
  <si>
    <t xml:space="preserve">     Basal Metabolic Rate BMR</t>
  </si>
  <si>
    <t xml:space="preserve">  Total Arms+Legs kg</t>
  </si>
  <si>
    <t xml:space="preserve">                   Males kg</t>
  </si>
  <si>
    <t xml:space="preserve">                   Females kg</t>
  </si>
  <si>
    <t xml:space="preserve">                   Males </t>
  </si>
  <si>
    <t xml:space="preserve">                   Females</t>
  </si>
  <si>
    <t xml:space="preserve">  Absolute Low Muscle Mass Level kg</t>
  </si>
  <si>
    <t>My Current DXA Mass Measurements</t>
  </si>
  <si>
    <t xml:space="preserve">  Low Muscle Dx Males  &lt;7.00   Females  &lt;5.50</t>
  </si>
  <si>
    <t xml:space="preserve">         </t>
  </si>
  <si>
    <t xml:space="preserve">   </t>
  </si>
  <si>
    <r>
      <t xml:space="preserve"> L Arm Lean Mass </t>
    </r>
    <r>
      <rPr>
        <b/>
        <sz val="8"/>
        <rFont val="Century Gothic"/>
        <family val="2"/>
      </rPr>
      <t>gms</t>
    </r>
  </si>
  <si>
    <r>
      <t xml:space="preserve"> R Arm Lean Mass </t>
    </r>
    <r>
      <rPr>
        <b/>
        <sz val="9"/>
        <rFont val="Century Gothic"/>
        <family val="2"/>
      </rPr>
      <t>gms</t>
    </r>
  </si>
  <si>
    <r>
      <t xml:space="preserve"> L Leg Lean Mass </t>
    </r>
    <r>
      <rPr>
        <b/>
        <sz val="8"/>
        <rFont val="Century Gothic"/>
        <family val="2"/>
      </rPr>
      <t>gms</t>
    </r>
  </si>
  <si>
    <r>
      <t xml:space="preserve"> R Leg Lean Mass </t>
    </r>
    <r>
      <rPr>
        <b/>
        <sz val="8"/>
        <rFont val="Century Gothic"/>
        <family val="2"/>
      </rPr>
      <t>gms</t>
    </r>
  </si>
  <si>
    <r>
      <t xml:space="preserve"> </t>
    </r>
    <r>
      <rPr>
        <b/>
        <sz val="13.5"/>
        <rFont val="Century Gothic"/>
        <family val="2"/>
      </rPr>
      <t xml:space="preserve">ASM </t>
    </r>
    <r>
      <rPr>
        <b/>
        <sz val="10"/>
        <rFont val="Century Gothic"/>
        <family val="2"/>
      </rPr>
      <t>kg</t>
    </r>
    <r>
      <rPr>
        <b/>
        <sz val="13.5"/>
        <rFont val="Century Gothic"/>
        <family val="2"/>
      </rPr>
      <t xml:space="preserve">/BMI Index Low Muscle  Levels </t>
    </r>
  </si>
  <si>
    <t xml:space="preserve">  This Defines Low Muscle Mass or</t>
  </si>
  <si>
    <r>
      <t xml:space="preserve">    Sarcopenia Index ASM </t>
    </r>
    <r>
      <rPr>
        <b/>
        <sz val="10"/>
        <rFont val="Century Gothic"/>
        <family val="2"/>
      </rPr>
      <t>kg</t>
    </r>
    <r>
      <rPr>
        <b/>
        <sz val="14"/>
        <rFont val="Century Gothic"/>
        <family val="2"/>
      </rPr>
      <t>/BMI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</si>
</sst>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rgb="FFFF0000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2.5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color theme="1"/>
      <name val="Century Gothic"/>
      <family val="2"/>
    </font>
    <font>
      <sz val="13"/>
      <name val="Arial"/>
      <family val="2"/>
    </font>
    <font>
      <b/>
      <sz val="13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11"/>
      <name val="Arial"/>
      <family val="2"/>
    </font>
    <font>
      <b/>
      <sz val="16"/>
      <color theme="1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13.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indexed="64"/>
      </left>
      <right/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0" fillId="0" borderId="0" xfId="0" applyProtection="1">
      <protection locked="0"/>
    </xf>
    <xf numFmtId="0" fontId="5" fillId="0" borderId="4" xfId="0" applyFont="1" applyBorder="1" applyProtection="1">
      <protection hidden="1"/>
    </xf>
    <xf numFmtId="0" fontId="0" fillId="0" borderId="0" xfId="0" applyProtection="1">
      <protection hidden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2" borderId="7" xfId="0" applyFont="1" applyFill="1" applyBorder="1" applyProtection="1">
      <protection hidden="1"/>
    </xf>
    <xf numFmtId="0" fontId="5" fillId="2" borderId="8" xfId="0" applyFont="1" applyFill="1" applyBorder="1" applyProtection="1">
      <protection hidden="1"/>
    </xf>
    <xf numFmtId="0" fontId="5" fillId="2" borderId="9" xfId="0" applyFont="1" applyFill="1" applyBorder="1" applyProtection="1">
      <protection hidden="1"/>
    </xf>
    <xf numFmtId="0" fontId="5" fillId="2" borderId="10" xfId="0" applyFont="1" applyFill="1" applyBorder="1" applyProtection="1">
      <protection hidden="1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2" fillId="2" borderId="13" xfId="0" applyFont="1" applyFill="1" applyBorder="1"/>
    <xf numFmtId="0" fontId="8" fillId="2" borderId="14" xfId="0" applyFont="1" applyFill="1" applyBorder="1" applyAlignment="1">
      <alignment horizontal="right"/>
    </xf>
    <xf numFmtId="14" fontId="5" fillId="0" borderId="0" xfId="0" applyNumberFormat="1" applyFont="1" applyProtection="1">
      <protection locked="0"/>
    </xf>
    <xf numFmtId="14" fontId="6" fillId="0" borderId="0" xfId="0" applyNumberFormat="1" applyFont="1" applyAlignment="1" applyProtection="1">
      <alignment horizontal="right"/>
      <protection locked="0"/>
    </xf>
    <xf numFmtId="0" fontId="8" fillId="2" borderId="1" xfId="0" applyFont="1" applyFill="1" applyBorder="1"/>
    <xf numFmtId="0" fontId="8" fillId="2" borderId="2" xfId="0" applyFont="1" applyFill="1" applyBorder="1"/>
    <xf numFmtId="0" fontId="8" fillId="0" borderId="17" xfId="0" applyFont="1" applyBorder="1" applyAlignment="1">
      <alignment horizontal="center" vertical="center"/>
    </xf>
    <xf numFmtId="0" fontId="9" fillId="0" borderId="18" xfId="0" applyFont="1" applyBorder="1" applyProtection="1">
      <protection locked="0"/>
    </xf>
    <xf numFmtId="0" fontId="10" fillId="0" borderId="19" xfId="0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11" fillId="0" borderId="24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0" fontId="12" fillId="0" borderId="29" xfId="0" applyFont="1" applyBorder="1" applyProtection="1">
      <protection hidden="1"/>
    </xf>
    <xf numFmtId="0" fontId="12" fillId="0" borderId="30" xfId="0" applyFont="1" applyBorder="1" applyProtection="1">
      <protection locked="0"/>
    </xf>
    <xf numFmtId="0" fontId="12" fillId="0" borderId="31" xfId="0" applyFont="1" applyBorder="1" applyProtection="1">
      <protection hidden="1"/>
    </xf>
    <xf numFmtId="0" fontId="12" fillId="0" borderId="33" xfId="0" applyFont="1" applyBorder="1" applyProtection="1">
      <protection locked="0"/>
    </xf>
    <xf numFmtId="0" fontId="13" fillId="0" borderId="31" xfId="0" applyFont="1" applyBorder="1" applyProtection="1">
      <protection hidden="1"/>
    </xf>
    <xf numFmtId="0" fontId="13" fillId="0" borderId="33" xfId="0" applyFont="1" applyBorder="1" applyProtection="1">
      <protection locked="0"/>
    </xf>
    <xf numFmtId="0" fontId="2" fillId="0" borderId="0" xfId="0" applyFont="1"/>
    <xf numFmtId="0" fontId="0" fillId="0" borderId="37" xfId="0" applyBorder="1"/>
    <xf numFmtId="0" fontId="0" fillId="0" borderId="38" xfId="0" applyBorder="1"/>
    <xf numFmtId="0" fontId="9" fillId="0" borderId="24" xfId="0" applyFont="1" applyBorder="1" applyProtection="1">
      <protection locked="0"/>
    </xf>
    <xf numFmtId="165" fontId="13" fillId="0" borderId="24" xfId="0" applyNumberFormat="1" applyFont="1" applyBorder="1" applyProtection="1">
      <protection locked="0"/>
    </xf>
    <xf numFmtId="0" fontId="13" fillId="0" borderId="26" xfId="0" applyFont="1" applyBorder="1" applyProtection="1">
      <protection locked="0"/>
    </xf>
    <xf numFmtId="0" fontId="8" fillId="0" borderId="39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4" fillId="0" borderId="25" xfId="0" applyFont="1" applyBorder="1" applyProtection="1">
      <protection locked="0"/>
    </xf>
    <xf numFmtId="0" fontId="14" fillId="0" borderId="26" xfId="0" applyFont="1" applyBorder="1" applyProtection="1">
      <protection locked="0"/>
    </xf>
    <xf numFmtId="0" fontId="0" fillId="0" borderId="42" xfId="0" applyBorder="1"/>
    <xf numFmtId="2" fontId="6" fillId="0" borderId="28" xfId="0" applyNumberFormat="1" applyFont="1" applyBorder="1" applyAlignment="1" applyProtection="1">
      <alignment horizontal="center"/>
      <protection hidden="1"/>
    </xf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13" fillId="0" borderId="31" xfId="0" applyFont="1" applyBorder="1" applyProtection="1">
      <protection locked="0"/>
    </xf>
    <xf numFmtId="0" fontId="15" fillId="2" borderId="13" xfId="0" applyFont="1" applyFill="1" applyBorder="1"/>
    <xf numFmtId="0" fontId="16" fillId="0" borderId="46" xfId="0" applyFont="1" applyBorder="1"/>
    <xf numFmtId="0" fontId="16" fillId="0" borderId="47" xfId="0" applyFont="1" applyBorder="1"/>
    <xf numFmtId="0" fontId="10" fillId="0" borderId="0" xfId="0" applyFont="1" applyProtection="1">
      <protection locked="0"/>
    </xf>
    <xf numFmtId="0" fontId="10" fillId="0" borderId="49" xfId="0" applyFont="1" applyBorder="1" applyProtection="1">
      <protection locked="0"/>
    </xf>
    <xf numFmtId="0" fontId="11" fillId="0" borderId="24" xfId="0" applyFont="1" applyBorder="1" applyAlignment="1" applyProtection="1">
      <alignment horizontal="left"/>
      <protection locked="0"/>
    </xf>
    <xf numFmtId="49" fontId="13" fillId="0" borderId="50" xfId="0" applyNumberFormat="1" applyFont="1" applyBorder="1" applyAlignment="1" applyProtection="1">
      <alignment horizontal="left"/>
      <protection locked="0"/>
    </xf>
    <xf numFmtId="0" fontId="12" fillId="0" borderId="51" xfId="0" applyFont="1" applyBorder="1" applyAlignment="1" applyProtection="1">
      <alignment horizontal="left"/>
      <protection locked="0"/>
    </xf>
    <xf numFmtId="2" fontId="6" fillId="0" borderId="32" xfId="0" applyNumberFormat="1" applyFont="1" applyBorder="1" applyProtection="1">
      <protection hidden="1"/>
    </xf>
    <xf numFmtId="0" fontId="17" fillId="0" borderId="29" xfId="0" applyFont="1" applyBorder="1" applyAlignment="1" applyProtection="1">
      <alignment horizontal="right"/>
      <protection locked="0"/>
    </xf>
    <xf numFmtId="0" fontId="18" fillId="0" borderId="33" xfId="0" applyFont="1" applyBorder="1" applyProtection="1">
      <protection locked="0"/>
    </xf>
    <xf numFmtId="0" fontId="13" fillId="0" borderId="52" xfId="0" applyFont="1" applyBorder="1" applyAlignment="1" applyProtection="1">
      <alignment horizontal="right"/>
      <protection locked="0"/>
    </xf>
    <xf numFmtId="0" fontId="18" fillId="0" borderId="54" xfId="0" applyFont="1" applyBorder="1" applyProtection="1">
      <protection locked="0"/>
    </xf>
    <xf numFmtId="0" fontId="19" fillId="0" borderId="0" xfId="0" applyFont="1"/>
    <xf numFmtId="0" fontId="20" fillId="2" borderId="1" xfId="0" applyFont="1" applyFill="1" applyBorder="1"/>
    <xf numFmtId="0" fontId="20" fillId="2" borderId="2" xfId="0" applyFont="1" applyFill="1" applyBorder="1"/>
    <xf numFmtId="0" fontId="20" fillId="0" borderId="17" xfId="0" applyFont="1" applyBorder="1" applyAlignment="1" applyProtection="1">
      <alignment horizontal="center" vertical="center"/>
      <protection hidden="1"/>
    </xf>
    <xf numFmtId="0" fontId="21" fillId="2" borderId="39" xfId="0" applyFont="1" applyFill="1" applyBorder="1"/>
    <xf numFmtId="0" fontId="21" fillId="2" borderId="40" xfId="0" applyFont="1" applyFill="1" applyBorder="1"/>
    <xf numFmtId="0" fontId="21" fillId="2" borderId="55" xfId="0" applyFont="1" applyFill="1" applyBorder="1"/>
    <xf numFmtId="0" fontId="22" fillId="0" borderId="41" xfId="0" applyFont="1" applyBorder="1" applyAlignment="1" applyProtection="1">
      <alignment horizontal="center" vertical="center"/>
      <protection hidden="1"/>
    </xf>
    <xf numFmtId="0" fontId="6" fillId="0" borderId="0" xfId="0" applyFont="1"/>
    <xf numFmtId="0" fontId="6" fillId="0" borderId="0" xfId="0" applyFont="1" applyAlignment="1" applyProtection="1">
      <alignment horizontal="center"/>
      <protection hidden="1"/>
    </xf>
    <xf numFmtId="0" fontId="22" fillId="0" borderId="19" xfId="0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2" fillId="0" borderId="0" xfId="0" applyFont="1" applyProtection="1">
      <protection hidden="1"/>
    </xf>
    <xf numFmtId="10" fontId="22" fillId="0" borderId="0" xfId="0" applyNumberFormat="1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3" fillId="0" borderId="0" xfId="0" applyFont="1"/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14" fontId="6" fillId="0" borderId="0" xfId="0" applyNumberFormat="1" applyFont="1" applyProtection="1">
      <protection locked="0"/>
    </xf>
    <xf numFmtId="1" fontId="6" fillId="0" borderId="0" xfId="0" applyNumberFormat="1" applyFont="1" applyProtection="1">
      <protection locked="0"/>
    </xf>
    <xf numFmtId="10" fontId="6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2" fontId="6" fillId="0" borderId="32" xfId="0" applyNumberFormat="1" applyFont="1" applyBorder="1" applyAlignment="1" applyProtection="1">
      <alignment horizontal="center" vertical="center"/>
      <protection hidden="1"/>
    </xf>
    <xf numFmtId="2" fontId="6" fillId="0" borderId="28" xfId="0" applyNumberFormat="1" applyFont="1" applyBorder="1" applyAlignment="1" applyProtection="1">
      <alignment horizontal="center" vertical="center"/>
      <protection hidden="1"/>
    </xf>
    <xf numFmtId="0" fontId="16" fillId="0" borderId="37" xfId="0" applyFont="1" applyBorder="1"/>
    <xf numFmtId="0" fontId="21" fillId="0" borderId="0" xfId="0" applyFont="1"/>
    <xf numFmtId="0" fontId="0" fillId="0" borderId="56" xfId="0" applyBorder="1"/>
    <xf numFmtId="2" fontId="7" fillId="2" borderId="32" xfId="0" applyNumberFormat="1" applyFont="1" applyFill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0" fillId="0" borderId="3" xfId="0" applyBorder="1" applyProtection="1">
      <protection hidden="1"/>
    </xf>
    <xf numFmtId="1" fontId="17" fillId="0" borderId="11" xfId="0" applyNumberFormat="1" applyFont="1" applyBorder="1" applyAlignment="1" applyProtection="1">
      <alignment horizontal="center"/>
      <protection hidden="1"/>
    </xf>
    <xf numFmtId="1" fontId="13" fillId="0" borderId="53" xfId="0" applyNumberFormat="1" applyFont="1" applyBorder="1" applyAlignment="1" applyProtection="1">
      <alignment horizontal="center"/>
      <protection hidden="1"/>
    </xf>
    <xf numFmtId="164" fontId="12" fillId="0" borderId="32" xfId="0" applyNumberFormat="1" applyFont="1" applyBorder="1" applyAlignment="1" applyProtection="1">
      <alignment horizontal="center"/>
      <protection locked="0"/>
    </xf>
    <xf numFmtId="164" fontId="13" fillId="0" borderId="32" xfId="0" applyNumberFormat="1" applyFont="1" applyBorder="1" applyAlignment="1" applyProtection="1">
      <alignment horizontal="center"/>
      <protection hidden="1"/>
    </xf>
    <xf numFmtId="2" fontId="12" fillId="0" borderId="11" xfId="0" applyNumberFormat="1" applyFont="1" applyBorder="1" applyAlignment="1" applyProtection="1">
      <alignment horizontal="center"/>
      <protection locked="0"/>
    </xf>
    <xf numFmtId="2" fontId="12" fillId="0" borderId="32" xfId="0" applyNumberFormat="1" applyFont="1" applyBorder="1" applyAlignment="1" applyProtection="1">
      <alignment horizontal="center"/>
      <protection locked="0"/>
    </xf>
    <xf numFmtId="165" fontId="13" fillId="0" borderId="32" xfId="0" applyNumberFormat="1" applyFont="1" applyBorder="1" applyAlignment="1" applyProtection="1">
      <alignment horizontal="center"/>
      <protection hidden="1"/>
    </xf>
    <xf numFmtId="2" fontId="8" fillId="2" borderId="15" xfId="0" applyNumberFormat="1" applyFont="1" applyFill="1" applyBorder="1" applyAlignment="1" applyProtection="1">
      <alignment horizontal="center"/>
      <protection hidden="1"/>
    </xf>
    <xf numFmtId="2" fontId="8" fillId="2" borderId="16" xfId="0" applyNumberFormat="1" applyFont="1" applyFill="1" applyBorder="1" applyAlignment="1" applyProtection="1">
      <alignment horizontal="center"/>
      <protection hidden="1"/>
    </xf>
    <xf numFmtId="164" fontId="7" fillId="0" borderId="32" xfId="0" applyNumberFormat="1" applyFont="1" applyBorder="1" applyProtection="1">
      <protection locked="0"/>
    </xf>
    <xf numFmtId="0" fontId="5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34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0" fillId="0" borderId="57" xfId="0" applyFont="1" applyBorder="1" applyProtection="1">
      <protection locked="0"/>
    </xf>
    <xf numFmtId="0" fontId="0" fillId="0" borderId="40" xfId="0" applyBorder="1"/>
    <xf numFmtId="0" fontId="24" fillId="0" borderId="40" xfId="0" applyFont="1" applyBorder="1" applyProtection="1">
      <protection locked="0"/>
    </xf>
    <xf numFmtId="0" fontId="21" fillId="2" borderId="4" xfId="0" applyFont="1" applyFill="1" applyBorder="1"/>
    <xf numFmtId="0" fontId="21" fillId="2" borderId="37" xfId="0" applyFont="1" applyFill="1" applyBorder="1"/>
    <xf numFmtId="0" fontId="21" fillId="2" borderId="58" xfId="0" applyFont="1" applyFill="1" applyBorder="1"/>
    <xf numFmtId="0" fontId="0" fillId="0" borderId="4" xfId="0" applyBorder="1"/>
    <xf numFmtId="0" fontId="22" fillId="0" borderId="9" xfId="0" applyFont="1" applyBorder="1"/>
    <xf numFmtId="0" fontId="16" fillId="0" borderId="27" xfId="0" applyFont="1" applyBorder="1"/>
    <xf numFmtId="0" fontId="22" fillId="0" borderId="48" xfId="0" applyFont="1" applyBorder="1" applyAlignment="1">
      <alignment vertical="center"/>
    </xf>
    <xf numFmtId="0" fontId="22" fillId="0" borderId="32" xfId="0" applyFont="1" applyBorder="1" applyAlignment="1">
      <alignment vertical="center"/>
    </xf>
    <xf numFmtId="0" fontId="27" fillId="0" borderId="1" xfId="0" applyFont="1" applyBorder="1"/>
    <xf numFmtId="0" fontId="16" fillId="0" borderId="2" xfId="0" applyFont="1" applyBorder="1"/>
    <xf numFmtId="0" fontId="16" fillId="0" borderId="17" xfId="0" applyFont="1" applyBorder="1"/>
    <xf numFmtId="0" fontId="27" fillId="2" borderId="1" xfId="0" applyFont="1" applyFill="1" applyBorder="1" applyAlignment="1">
      <alignment horizontal="left"/>
    </xf>
    <xf numFmtId="0" fontId="27" fillId="2" borderId="2" xfId="0" applyFont="1" applyFill="1" applyBorder="1" applyAlignment="1">
      <alignment horizontal="left"/>
    </xf>
    <xf numFmtId="0" fontId="16" fillId="0" borderId="3" xfId="0" applyFont="1" applyBorder="1"/>
    <xf numFmtId="0" fontId="22" fillId="0" borderId="4" xfId="0" applyFont="1" applyBorder="1"/>
    <xf numFmtId="0" fontId="16" fillId="0" borderId="0" xfId="0" applyFont="1"/>
    <xf numFmtId="0" fontId="22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1" fillId="2" borderId="7" xfId="0" applyFont="1" applyFill="1" applyBorder="1"/>
    <xf numFmtId="0" fontId="21" fillId="2" borderId="8" xfId="0" applyFont="1" applyFill="1" applyBorder="1"/>
    <xf numFmtId="2" fontId="22" fillId="2" borderId="32" xfId="0" applyNumberFormat="1" applyFont="1" applyFill="1" applyBorder="1" applyAlignment="1" applyProtection="1">
      <alignment horizontal="center" vertical="center"/>
      <protection hidden="1"/>
    </xf>
    <xf numFmtId="2" fontId="22" fillId="0" borderId="28" xfId="0" applyNumberFormat="1" applyFont="1" applyBorder="1" applyAlignment="1" applyProtection="1">
      <alignment horizontal="center" vertical="center"/>
      <protection hidden="1"/>
    </xf>
    <xf numFmtId="0" fontId="21" fillId="2" borderId="9" xfId="0" applyFont="1" applyFill="1" applyBorder="1"/>
    <xf numFmtId="0" fontId="21" fillId="2" borderId="10" xfId="0" applyFont="1" applyFill="1" applyBorder="1"/>
    <xf numFmtId="0" fontId="22" fillId="2" borderId="13" xfId="0" applyFont="1" applyFill="1" applyBorder="1"/>
    <xf numFmtId="0" fontId="17" fillId="2" borderId="14" xfId="0" applyFont="1" applyFill="1" applyBorder="1" applyAlignment="1">
      <alignment horizontal="right"/>
    </xf>
    <xf numFmtId="2" fontId="17" fillId="2" borderId="15" xfId="0" applyNumberFormat="1" applyFont="1" applyFill="1" applyBorder="1" applyAlignment="1" applyProtection="1">
      <alignment horizontal="center" vertical="center"/>
      <protection hidden="1"/>
    </xf>
    <xf numFmtId="2" fontId="17" fillId="2" borderId="36" xfId="0" applyNumberFormat="1" applyFont="1" applyFill="1" applyBorder="1" applyAlignment="1" applyProtection="1">
      <alignment horizontal="center" vertical="center"/>
      <protection hidden="1"/>
    </xf>
    <xf numFmtId="0" fontId="27" fillId="2" borderId="1" xfId="0" applyFont="1" applyFill="1" applyBorder="1"/>
    <xf numFmtId="0" fontId="17" fillId="2" borderId="2" xfId="0" applyFont="1" applyFill="1" applyBorder="1"/>
    <xf numFmtId="0" fontId="17" fillId="0" borderId="17" xfId="0" applyFont="1" applyBorder="1" applyAlignment="1">
      <alignment horizontal="center" vertical="center"/>
    </xf>
    <xf numFmtId="0" fontId="22" fillId="0" borderId="6" xfId="0" applyFont="1" applyBorder="1" applyAlignment="1" applyProtection="1">
      <alignment horizontal="center"/>
      <protection hidden="1"/>
    </xf>
    <xf numFmtId="0" fontId="22" fillId="0" borderId="16" xfId="0" applyFont="1" applyBorder="1" applyAlignment="1" applyProtection="1">
      <alignment horizontal="center"/>
      <protection hidden="1"/>
    </xf>
    <xf numFmtId="2" fontId="13" fillId="0" borderId="32" xfId="0" applyNumberFormat="1" applyFon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000099"/>
      <color rgb="FF0947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ideoutsidespa.com/archive/forms/io-before-after.xlsx" TargetMode="External"/><Relationship Id="rId13" Type="http://schemas.openxmlformats.org/officeDocument/2006/relationships/hyperlink" Target="http://www.insideoutsidespa.com/inside-outside-way-of-life-san-antonio.php" TargetMode="External"/><Relationship Id="rId18" Type="http://schemas.openxmlformats.org/officeDocument/2006/relationships/image" Target="../media/image7.gif"/><Relationship Id="rId3" Type="http://schemas.openxmlformats.org/officeDocument/2006/relationships/image" Target="../media/image1.png"/><Relationship Id="rId21" Type="http://schemas.openxmlformats.org/officeDocument/2006/relationships/image" Target="../media/image9.png"/><Relationship Id="rId7" Type="http://schemas.openxmlformats.org/officeDocument/2006/relationships/image" Target="../media/image4.png"/><Relationship Id="rId12" Type="http://schemas.openxmlformats.org/officeDocument/2006/relationships/hyperlink" Target="https://pmc.ncbi.nlm.nih.gov/articles/PMC3991146/" TargetMode="External"/><Relationship Id="rId17" Type="http://schemas.openxmlformats.org/officeDocument/2006/relationships/hyperlink" Target="https://go.alive5.com/sms/sms-form.html?org_name=insideoutsidewellness" TargetMode="External"/><Relationship Id="rId2" Type="http://schemas.openxmlformats.org/officeDocument/2006/relationships/image" Target="http://www.insideoutsidespa.com/images/io-bottom-stationary.png" TargetMode="External"/><Relationship Id="rId16" Type="http://schemas.openxmlformats.org/officeDocument/2006/relationships/hyperlink" Target="https://www.insideoutsidespa.com/methodist-plaza-inside-outside-mobile.php" TargetMode="External"/><Relationship Id="rId20" Type="http://schemas.openxmlformats.org/officeDocument/2006/relationships/image" Target="../media/image8.jpeg"/><Relationship Id="rId1" Type="http://schemas.openxmlformats.org/officeDocument/2006/relationships/hyperlink" Target="http://www.insideoutsidespa.com/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pmc.ncbi.nlm.nih.gov/articles/PMC6322506/" TargetMode="External"/><Relationship Id="rId5" Type="http://schemas.openxmlformats.org/officeDocument/2006/relationships/hyperlink" Target="https://www.insideoutsidespa.com" TargetMode="External"/><Relationship Id="rId15" Type="http://schemas.openxmlformats.org/officeDocument/2006/relationships/hyperlink" Target="https://www.insideoutsidespa.com/" TargetMode="External"/><Relationship Id="rId23" Type="http://schemas.openxmlformats.org/officeDocument/2006/relationships/image" Target="../media/image11.png"/><Relationship Id="rId10" Type="http://schemas.openxmlformats.org/officeDocument/2006/relationships/image" Target="../media/image6.png"/><Relationship Id="rId19" Type="http://schemas.openxmlformats.org/officeDocument/2006/relationships/hyperlink" Target="https://www.google.com/search?q=what+is+a+certified+clinical+densitometrist" TargetMode="External"/><Relationship Id="rId4" Type="http://schemas.openxmlformats.org/officeDocument/2006/relationships/image" Target="../media/image2.png"/><Relationship Id="rId9" Type="http://schemas.openxmlformats.org/officeDocument/2006/relationships/image" Target="../media/image5.png"/><Relationship Id="rId14" Type="http://schemas.openxmlformats.org/officeDocument/2006/relationships/image" Target="http://www.insideoutsidespa.com/images/wny-top-stationary.png" TargetMode="External"/><Relationship Id="rId22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405341</xdr:colOff>
      <xdr:row>41</xdr:row>
      <xdr:rowOff>59531</xdr:rowOff>
    </xdr:from>
    <xdr:ext cx="3632200" cy="53313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4935" y="9894094"/>
          <a:ext cx="3632200" cy="53313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1417576</xdr:colOff>
      <xdr:row>12</xdr:row>
      <xdr:rowOff>17867</xdr:rowOff>
    </xdr:from>
    <xdr:ext cx="326302" cy="295101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435"/>
        <a:stretch/>
      </xdr:blipFill>
      <xdr:spPr>
        <a:xfrm>
          <a:off x="6314403" y="3437098"/>
          <a:ext cx="326302" cy="295101"/>
        </a:xfrm>
        <a:prstGeom prst="rect">
          <a:avLst/>
        </a:prstGeom>
      </xdr:spPr>
    </xdr:pic>
    <xdr:clientData/>
  </xdr:oneCellAnchor>
  <xdr:oneCellAnchor>
    <xdr:from>
      <xdr:col>2</xdr:col>
      <xdr:colOff>1434196</xdr:colOff>
      <xdr:row>19</xdr:row>
      <xdr:rowOff>9161</xdr:rowOff>
    </xdr:from>
    <xdr:ext cx="270091" cy="304897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31023" y="5113584"/>
          <a:ext cx="270091" cy="304897"/>
        </a:xfrm>
        <a:prstGeom prst="rect">
          <a:avLst/>
        </a:prstGeom>
      </xdr:spPr>
    </xdr:pic>
    <xdr:clientData/>
  </xdr:oneCellAnchor>
  <xdr:twoCellAnchor>
    <xdr:from>
      <xdr:col>1</xdr:col>
      <xdr:colOff>306917</xdr:colOff>
      <xdr:row>1</xdr:row>
      <xdr:rowOff>91406</xdr:rowOff>
    </xdr:from>
    <xdr:to>
      <xdr:col>5</xdr:col>
      <xdr:colOff>201083</xdr:colOff>
      <xdr:row>10</xdr:row>
      <xdr:rowOff>94581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656667" y="1149739"/>
          <a:ext cx="3735916" cy="1781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5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"What If" Before and After Calculator</a:t>
          </a:r>
          <a:endParaRPr lang="en-US" sz="1450">
            <a:effectLst/>
            <a:latin typeface="Century Gothic" panose="020B0502020202020204" pitchFamily="34" charset="0"/>
          </a:endParaRPr>
        </a:p>
        <a:p>
          <a:pPr algn="ctr"/>
          <a:r>
            <a:rPr lang="en-US" sz="105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The Numerical Fields in </a:t>
          </a:r>
          <a:r>
            <a:rPr lang="en-US" sz="1050" b="1">
              <a:solidFill>
                <a:srgbClr val="FF000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RED</a:t>
          </a:r>
          <a:r>
            <a:rPr lang="en-US" sz="105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are editable.</a:t>
          </a:r>
          <a:endParaRPr lang="en-US" sz="1050">
            <a:effectLst/>
            <a:latin typeface="Century Gothic" panose="020B0502020202020204" pitchFamily="34" charset="0"/>
          </a:endParaRPr>
        </a:p>
        <a:p>
          <a:pPr algn="ctr"/>
          <a:r>
            <a:rPr lang="en-US" sz="105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Enter your Data from the DXA Printout. Then set goals for yourself of Losing/Gaining Lean or Fat Mass &amp; you can see what it would take to get to a new BodyFat%. </a:t>
          </a:r>
        </a:p>
        <a:p>
          <a:pPr algn="ctr"/>
          <a:r>
            <a:rPr lang="en-US" sz="105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Also Calculates Before/After Basal Metabolic Rate with Katch-McArdle Equation,</a:t>
          </a:r>
          <a:r>
            <a:rPr lang="en-US" sz="105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BMI &amp; 2 Lean Mass Indices.</a:t>
          </a:r>
          <a:endParaRPr lang="en-US" sz="105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2</xdr:col>
      <xdr:colOff>475</xdr:colOff>
      <xdr:row>0</xdr:row>
      <xdr:rowOff>268303</xdr:rowOff>
    </xdr:from>
    <xdr:ext cx="3142775" cy="1041382"/>
    <xdr:pic>
      <xdr:nvPicPr>
        <xdr:cNvPr id="6" name="Pictur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3944" y="268303"/>
          <a:ext cx="3142775" cy="1041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334335</xdr:colOff>
      <xdr:row>34</xdr:row>
      <xdr:rowOff>189176</xdr:rowOff>
    </xdr:from>
    <xdr:to>
      <xdr:col>5</xdr:col>
      <xdr:colOff>63500</xdr:colOff>
      <xdr:row>39</xdr:row>
      <xdr:rowOff>9525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706310" y="8628326"/>
          <a:ext cx="3710615" cy="829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US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- 210.616.0836</a:t>
          </a:r>
        </a:p>
        <a:p>
          <a:r>
            <a:rPr lang="en-US" sz="11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</a:t>
          </a:r>
          <a:r>
            <a:rPr lang="en-US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- 210.616.0586</a:t>
          </a:r>
        </a:p>
        <a:p>
          <a:r>
            <a:rPr lang="en-US" sz="11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m</a:t>
          </a:r>
          <a:r>
            <a:rPr lang="en-US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- 210.240.5580</a:t>
          </a:r>
        </a:p>
        <a:p>
          <a:r>
            <a:rPr lang="en-US" sz="11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</a:t>
          </a:r>
          <a:r>
            <a:rPr lang="en-US" sz="11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- 210.616.0826</a:t>
          </a:r>
        </a:p>
        <a:p>
          <a:endParaRPr lang="en-US" sz="1100"/>
        </a:p>
      </xdr:txBody>
    </xdr:sp>
    <xdr:clientData/>
  </xdr:twoCellAnchor>
  <xdr:twoCellAnchor>
    <xdr:from>
      <xdr:col>1</xdr:col>
      <xdr:colOff>317500</xdr:colOff>
      <xdr:row>0</xdr:row>
      <xdr:rowOff>214311</xdr:rowOff>
    </xdr:from>
    <xdr:to>
      <xdr:col>5</xdr:col>
      <xdr:colOff>178594</xdr:colOff>
      <xdr:row>44</xdr:row>
      <xdr:rowOff>95248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87094" y="214311"/>
          <a:ext cx="3837781" cy="10358437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6</xdr:col>
      <xdr:colOff>79837</xdr:colOff>
      <xdr:row>0</xdr:row>
      <xdr:rowOff>289389</xdr:rowOff>
    </xdr:from>
    <xdr:to>
      <xdr:col>9</xdr:col>
      <xdr:colOff>244896</xdr:colOff>
      <xdr:row>5</xdr:row>
      <xdr:rowOff>45909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76760" y="289389"/>
          <a:ext cx="2302078" cy="1673732"/>
        </a:xfrm>
        <a:prstGeom prst="rect">
          <a:avLst/>
        </a:prstGeom>
      </xdr:spPr>
    </xdr:pic>
    <xdr:clientData/>
  </xdr:twoCellAnchor>
  <xdr:oneCellAnchor>
    <xdr:from>
      <xdr:col>15</xdr:col>
      <xdr:colOff>457200</xdr:colOff>
      <xdr:row>0</xdr:row>
      <xdr:rowOff>523875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5630525" y="52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41273</xdr:colOff>
      <xdr:row>21</xdr:row>
      <xdr:rowOff>83643</xdr:rowOff>
    </xdr:from>
    <xdr:ext cx="2010265" cy="112992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862042" y="5762008"/>
          <a:ext cx="2010265" cy="1129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100" b="1">
              <a:latin typeface="Century Gothic" panose="020B0502020202020204" pitchFamily="34" charset="0"/>
            </a:rPr>
            <a:t>Enter </a:t>
          </a:r>
          <a:r>
            <a:rPr lang="en-US" sz="1100" b="1" i="1">
              <a:latin typeface="Century Gothic" panose="020B0502020202020204" pitchFamily="34" charset="0"/>
            </a:rPr>
            <a:t>Before</a:t>
          </a:r>
          <a:r>
            <a:rPr lang="en-US" sz="1100" b="1">
              <a:latin typeface="Century Gothic" panose="020B0502020202020204" pitchFamily="34" charset="0"/>
            </a:rPr>
            <a:t> </a:t>
          </a:r>
          <a:r>
            <a:rPr lang="en-US" sz="1100" b="1">
              <a:solidFill>
                <a:srgbClr val="FF0000"/>
              </a:solidFill>
              <a:latin typeface="Century Gothic" panose="020B0502020202020204" pitchFamily="34" charset="0"/>
            </a:rPr>
            <a:t>Arm</a:t>
          </a:r>
          <a:r>
            <a:rPr lang="en-US" sz="1100" b="1" baseline="0">
              <a:solidFill>
                <a:srgbClr val="FF0000"/>
              </a:solidFill>
              <a:latin typeface="Century Gothic" panose="020B0502020202020204" pitchFamily="34" charset="0"/>
            </a:rPr>
            <a:t> &amp; Leg Lean Mass</a:t>
          </a:r>
          <a:r>
            <a:rPr lang="en-US" sz="1100" b="1">
              <a:solidFill>
                <a:srgbClr val="FF0000"/>
              </a:solidFill>
              <a:latin typeface="Century Gothic" panose="020B0502020202020204" pitchFamily="34" charset="0"/>
            </a:rPr>
            <a:t> numbers </a:t>
          </a:r>
          <a:r>
            <a:rPr lang="en-US" sz="1100" b="1">
              <a:latin typeface="Century Gothic" panose="020B0502020202020204" pitchFamily="34" charset="0"/>
            </a:rPr>
            <a:t>from</a:t>
          </a:r>
          <a:r>
            <a:rPr lang="en-US" sz="1100" b="1" baseline="0">
              <a:latin typeface="Century Gothic" panose="020B0502020202020204" pitchFamily="34" charset="0"/>
            </a:rPr>
            <a:t>  Table Lavled "DXA Results Summary". </a:t>
          </a:r>
        </a:p>
        <a:p>
          <a:pPr algn="ctr"/>
          <a:r>
            <a:rPr lang="en-US" sz="1100" b="1" baseline="0">
              <a:latin typeface="Century Gothic" panose="020B0502020202020204" pitchFamily="34" charset="0"/>
            </a:rPr>
            <a:t>Lean Mass (g) Column. Use exact numbers. </a:t>
          </a:r>
          <a:endParaRPr lang="en-US" sz="1100" b="1">
            <a:latin typeface="Century Gothic" panose="020B0502020202020204" pitchFamily="34" charset="0"/>
          </a:endParaRPr>
        </a:p>
      </xdr:txBody>
    </xdr:sp>
    <xdr:clientData/>
  </xdr:oneCellAnchor>
  <xdr:twoCellAnchor>
    <xdr:from>
      <xdr:col>8</xdr:col>
      <xdr:colOff>599679</xdr:colOff>
      <xdr:row>30</xdr:row>
      <xdr:rowOff>138476</xdr:rowOff>
    </xdr:from>
    <xdr:to>
      <xdr:col>10</xdr:col>
      <xdr:colOff>45903</xdr:colOff>
      <xdr:row>31</xdr:row>
      <xdr:rowOff>114759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 flipH="1" flipV="1">
          <a:off x="10262390" y="7655193"/>
          <a:ext cx="1259417" cy="217277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absolute">
    <xdr:from>
      <xdr:col>9</xdr:col>
      <xdr:colOff>1058363</xdr:colOff>
      <xdr:row>34</xdr:row>
      <xdr:rowOff>210244</xdr:rowOff>
    </xdr:from>
    <xdr:to>
      <xdr:col>13</xdr:col>
      <xdr:colOff>121701</xdr:colOff>
      <xdr:row>40</xdr:row>
      <xdr:rowOff>50646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1785894" y="8794650"/>
          <a:ext cx="2135151" cy="10191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 b="1">
              <a:latin typeface="Century Gothic" panose="020B0502020202020204" pitchFamily="34" charset="0"/>
            </a:rPr>
            <a:t>If all Lean Mass Gains</a:t>
          </a:r>
          <a:r>
            <a:rPr lang="en-US" sz="1100" b="1" baseline="0">
              <a:latin typeface="Century Gothic" panose="020B0502020202020204" pitchFamily="34" charset="0"/>
            </a:rPr>
            <a:t>/Losses are in Arms &amp; Legs the </a:t>
          </a:r>
          <a:r>
            <a:rPr lang="en-US" sz="1100" b="1" i="0" baseline="0">
              <a:latin typeface="Century Gothic" panose="020B0502020202020204" pitchFamily="34" charset="0"/>
            </a:rPr>
            <a:t>After</a:t>
          </a:r>
          <a:r>
            <a:rPr lang="en-US" sz="1100" b="1" baseline="0">
              <a:latin typeface="Century Gothic" panose="020B0502020202020204" pitchFamily="34" charset="0"/>
            </a:rPr>
            <a:t> ALMI and ASM/BMI </a:t>
          </a:r>
          <a:r>
            <a:rPr lang="en-US" sz="1100" b="1">
              <a:latin typeface="Century Gothic" panose="020B0502020202020204" pitchFamily="34" charset="0"/>
            </a:rPr>
            <a:t>will Change &amp; go up or down</a:t>
          </a:r>
        </a:p>
      </xdr:txBody>
    </xdr:sp>
    <xdr:clientData/>
  </xdr:twoCellAnchor>
  <xdr:twoCellAnchor>
    <xdr:from>
      <xdr:col>4</xdr:col>
      <xdr:colOff>370417</xdr:colOff>
      <xdr:row>21</xdr:row>
      <xdr:rowOff>95250</xdr:rowOff>
    </xdr:from>
    <xdr:to>
      <xdr:col>6</xdr:col>
      <xdr:colOff>45904</xdr:colOff>
      <xdr:row>22</xdr:row>
      <xdr:rowOff>22951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 bwMode="auto">
        <a:xfrm flipH="1" flipV="1">
          <a:off x="7926917" y="5693833"/>
          <a:ext cx="543320" cy="118201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144093</xdr:colOff>
      <xdr:row>5</xdr:row>
      <xdr:rowOff>168486</xdr:rowOff>
    </xdr:from>
    <xdr:to>
      <xdr:col>12</xdr:col>
      <xdr:colOff>426455</xdr:colOff>
      <xdr:row>13</xdr:row>
      <xdr:rowOff>213402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964862" y="2085698"/>
          <a:ext cx="1723324" cy="18766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100" b="1">
              <a:latin typeface="Century Gothic" panose="020B0502020202020204" pitchFamily="34" charset="0"/>
            </a:rPr>
            <a:t>Enter</a:t>
          </a:r>
          <a:r>
            <a:rPr lang="en-US" sz="1100" b="1" baseline="0">
              <a:latin typeface="Century Gothic" panose="020B0502020202020204" pitchFamily="34" charset="0"/>
            </a:rPr>
            <a:t> t</a:t>
          </a:r>
          <a:r>
            <a:rPr lang="en-US" sz="1100" b="1">
              <a:latin typeface="Century Gothic" panose="020B0502020202020204" pitchFamily="34" charset="0"/>
            </a:rPr>
            <a:t>hese </a:t>
          </a:r>
          <a:r>
            <a:rPr lang="en-US" sz="1100" b="1">
              <a:solidFill>
                <a:srgbClr val="FF0000"/>
              </a:solidFill>
              <a:latin typeface="Century Gothic" panose="020B0502020202020204" pitchFamily="34" charset="0"/>
            </a:rPr>
            <a:t>Before weight</a:t>
          </a:r>
          <a:r>
            <a:rPr lang="en-US" sz="1100" b="1" baseline="0">
              <a:solidFill>
                <a:srgbClr val="FF0000"/>
              </a:solidFill>
              <a:latin typeface="Century Gothic" panose="020B0502020202020204" pitchFamily="34" charset="0"/>
            </a:rPr>
            <a:t> &amp; height numbers</a:t>
          </a:r>
          <a:r>
            <a:rPr lang="en-US" sz="1100" b="1" baseline="0">
              <a:latin typeface="Century Gothic" panose="020B0502020202020204" pitchFamily="34" charset="0"/>
            </a:rPr>
            <a:t>. They are from the scales.  This weight is your Force of Gravity Weight. They are found in your Demographic Data at the Top of the any scan page. </a:t>
          </a:r>
        </a:p>
      </xdr:txBody>
    </xdr:sp>
    <xdr:clientData/>
  </xdr:twoCellAnchor>
  <xdr:twoCellAnchor editAs="absolute">
    <xdr:from>
      <xdr:col>2</xdr:col>
      <xdr:colOff>2058054</xdr:colOff>
      <xdr:row>11</xdr:row>
      <xdr:rowOff>190499</xdr:rowOff>
    </xdr:from>
    <xdr:to>
      <xdr:col>5</xdr:col>
      <xdr:colOff>58172</xdr:colOff>
      <xdr:row>13</xdr:row>
      <xdr:rowOff>31750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951523" y="3357562"/>
          <a:ext cx="1452930" cy="4008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900" b="1">
              <a:latin typeface="Century Gothic" panose="020B0502020202020204" pitchFamily="34" charset="0"/>
            </a:rPr>
            <a:t>These</a:t>
          </a:r>
          <a:r>
            <a:rPr lang="en-US" sz="900" b="1" baseline="0">
              <a:latin typeface="Century Gothic" panose="020B0502020202020204" pitchFamily="34" charset="0"/>
            </a:rPr>
            <a:t> are DXA Body Mass Measurements</a:t>
          </a:r>
        </a:p>
      </xdr:txBody>
    </xdr:sp>
    <xdr:clientData/>
  </xdr:twoCellAnchor>
  <xdr:twoCellAnchor editAs="absolute">
    <xdr:from>
      <xdr:col>2</xdr:col>
      <xdr:colOff>1319</xdr:colOff>
      <xdr:row>17</xdr:row>
      <xdr:rowOff>91282</xdr:rowOff>
    </xdr:from>
    <xdr:to>
      <xdr:col>4</xdr:col>
      <xdr:colOff>481540</xdr:colOff>
      <xdr:row>19</xdr:row>
      <xdr:rowOff>134508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94788" y="4639470"/>
          <a:ext cx="3290096" cy="5790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600" b="1" baseline="0">
              <a:solidFill>
                <a:srgbClr val="00B050"/>
              </a:solidFill>
              <a:latin typeface="Century Gothic" panose="020B0502020202020204" pitchFamily="34" charset="0"/>
            </a:rPr>
            <a:t>4</a:t>
          </a:r>
          <a:r>
            <a:rPr lang="en-US" sz="1400" b="1" baseline="0">
              <a:solidFill>
                <a:srgbClr val="00B050"/>
              </a:solidFill>
              <a:latin typeface="Century Gothic" panose="020B0502020202020204" pitchFamily="34" charset="0"/>
            </a:rPr>
            <a:t>. </a:t>
          </a:r>
          <a:r>
            <a:rPr lang="en-US" sz="1400" b="1">
              <a:solidFill>
                <a:srgbClr val="00B050"/>
              </a:solidFill>
              <a:latin typeface="Century Gothic" panose="020B0502020202020204" pitchFamily="34" charset="0"/>
            </a:rPr>
            <a:t>Enter </a:t>
          </a:r>
          <a:r>
            <a:rPr lang="en-US" sz="1400" b="1" i="1">
              <a:solidFill>
                <a:srgbClr val="00B050"/>
              </a:solidFill>
              <a:latin typeface="Century Gothic" panose="020B0502020202020204" pitchFamily="34" charset="0"/>
            </a:rPr>
            <a:t>After</a:t>
          </a:r>
          <a:r>
            <a:rPr lang="en-US" sz="1400" b="1" i="1" baseline="0">
              <a:solidFill>
                <a:srgbClr val="00B050"/>
              </a:solidFill>
              <a:latin typeface="Century Gothic" panose="020B0502020202020204" pitchFamily="34" charset="0"/>
            </a:rPr>
            <a:t> </a:t>
          </a:r>
          <a:r>
            <a:rPr lang="en-US" sz="1400" b="1" baseline="0">
              <a:solidFill>
                <a:srgbClr val="00B050"/>
              </a:solidFill>
              <a:latin typeface="Century Gothic" panose="020B0502020202020204" pitchFamily="34" charset="0"/>
            </a:rPr>
            <a:t>Changes you desire!</a:t>
          </a:r>
        </a:p>
      </xdr:txBody>
    </xdr:sp>
    <xdr:clientData/>
  </xdr:twoCellAnchor>
  <xdr:oneCellAnchor>
    <xdr:from>
      <xdr:col>5</xdr:col>
      <xdr:colOff>130849</xdr:colOff>
      <xdr:row>20</xdr:row>
      <xdr:rowOff>239052</xdr:rowOff>
    </xdr:from>
    <xdr:ext cx="1547009" cy="40665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483541" y="5673187"/>
          <a:ext cx="1547009" cy="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000" b="1">
              <a:latin typeface="Century Gothic" panose="020B0502020202020204" pitchFamily="34" charset="0"/>
              <a:cs typeface="Arial" panose="020B0604020202020204" pitchFamily="34" charset="0"/>
            </a:rPr>
            <a:t> Lean Mass + Gains or Loss Arms &amp;</a:t>
          </a:r>
          <a:r>
            <a:rPr lang="en-US" sz="1000" b="1" baseline="0">
              <a:latin typeface="Century Gothic" panose="020B0502020202020204" pitchFamily="34" charset="0"/>
              <a:cs typeface="Arial" panose="020B0604020202020204" pitchFamily="34" charset="0"/>
            </a:rPr>
            <a:t> Legs/ht</a:t>
          </a:r>
          <a:r>
            <a:rPr lang="en-US" sz="1000" b="1" baseline="30000">
              <a:latin typeface="Century Gothic" panose="020B0502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  <xdr:twoCellAnchor editAs="absolute">
    <xdr:from>
      <xdr:col>10</xdr:col>
      <xdr:colOff>174209</xdr:colOff>
      <xdr:row>0</xdr:row>
      <xdr:rowOff>1055380</xdr:rowOff>
    </xdr:from>
    <xdr:to>
      <xdr:col>12</xdr:col>
      <xdr:colOff>123348</xdr:colOff>
      <xdr:row>3</xdr:row>
      <xdr:rowOff>112345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4978" y="1055380"/>
          <a:ext cx="1390101" cy="6078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1.</a:t>
          </a:r>
          <a:r>
            <a:rPr lang="en-US" sz="1100" b="1">
              <a:latin typeface="Century Gothic" panose="020B0502020202020204" pitchFamily="34" charset="0"/>
            </a:rPr>
            <a:t> </a:t>
          </a:r>
          <a:r>
            <a:rPr lang="en-US" sz="1600" b="1">
              <a:solidFill>
                <a:srgbClr val="00B050"/>
              </a:solidFill>
              <a:latin typeface="Century Gothic" panose="020B0502020202020204" pitchFamily="34" charset="0"/>
            </a:rPr>
            <a:t>Calculate </a:t>
          </a:r>
          <a:r>
            <a:rPr lang="en-US" sz="1600" b="1" i="1">
              <a:solidFill>
                <a:srgbClr val="00B050"/>
              </a:solidFill>
              <a:latin typeface="Century Gothic" panose="020B0502020202020204" pitchFamily="34" charset="0"/>
            </a:rPr>
            <a:t>Before</a:t>
          </a:r>
          <a:r>
            <a:rPr lang="en-US" sz="1600" b="1">
              <a:solidFill>
                <a:srgbClr val="00B050"/>
              </a:solidFill>
              <a:latin typeface="Century Gothic" panose="020B0502020202020204" pitchFamily="34" charset="0"/>
            </a:rPr>
            <a:t> BMI</a:t>
          </a:r>
          <a:endParaRPr lang="en-US" sz="1600" b="1" i="1" baseline="0">
            <a:solidFill>
              <a:srgbClr val="00B05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absolute">
    <xdr:from>
      <xdr:col>10</xdr:col>
      <xdr:colOff>139561</xdr:colOff>
      <xdr:row>14</xdr:row>
      <xdr:rowOff>173989</xdr:rowOff>
    </xdr:from>
    <xdr:to>
      <xdr:col>12</xdr:col>
      <xdr:colOff>310949</xdr:colOff>
      <xdr:row>18</xdr:row>
      <xdr:rowOff>259357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960330" y="4167162"/>
          <a:ext cx="1612350" cy="866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00B050"/>
              </a:solidFill>
              <a:effectLst/>
              <a:uLnTx/>
              <a:uFillTx/>
              <a:latin typeface="Century Gothic" panose="020B0502020202020204" pitchFamily="34" charset="0"/>
              <a:ea typeface="+mn-ea"/>
              <a:cs typeface="+mn-cs"/>
            </a:rPr>
            <a:t>3.</a:t>
          </a:r>
          <a:r>
            <a:rPr lang="en-US" sz="1100" b="1">
              <a:latin typeface="Century Gothic" panose="020B0502020202020204" pitchFamily="34" charset="0"/>
            </a:rPr>
            <a:t> </a:t>
          </a:r>
          <a:r>
            <a:rPr lang="en-US" sz="1600" b="1">
              <a:solidFill>
                <a:srgbClr val="00B050"/>
              </a:solidFill>
              <a:latin typeface="Century Gothic" panose="020B0502020202020204" pitchFamily="34" charset="0"/>
            </a:rPr>
            <a:t>Enter </a:t>
          </a:r>
          <a:r>
            <a:rPr lang="en-US" sz="1600" b="1" i="1">
              <a:solidFill>
                <a:srgbClr val="00B050"/>
              </a:solidFill>
              <a:latin typeface="Century Gothic" panose="020B0502020202020204" pitchFamily="34" charset="0"/>
            </a:rPr>
            <a:t>Before</a:t>
          </a:r>
          <a:r>
            <a:rPr lang="en-US" sz="1600" b="1">
              <a:solidFill>
                <a:srgbClr val="00B050"/>
              </a:solidFill>
              <a:latin typeface="Century Gothic" panose="020B0502020202020204" pitchFamily="34" charset="0"/>
            </a:rPr>
            <a:t> Arm/Leg Lean Mass</a:t>
          </a:r>
          <a:endParaRPr lang="en-US" sz="1600" b="1" i="1" baseline="0">
            <a:solidFill>
              <a:srgbClr val="00B05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absolute">
    <xdr:from>
      <xdr:col>2</xdr:col>
      <xdr:colOff>2046014</xdr:colOff>
      <xdr:row>18</xdr:row>
      <xdr:rowOff>298813</xdr:rowOff>
    </xdr:from>
    <xdr:to>
      <xdr:col>5</xdr:col>
      <xdr:colOff>46132</xdr:colOff>
      <xdr:row>20</xdr:row>
      <xdr:rowOff>34230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939483" y="5049407"/>
          <a:ext cx="1452930" cy="402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900" b="1">
              <a:latin typeface="Century Gothic" panose="020B0502020202020204" pitchFamily="34" charset="0"/>
            </a:rPr>
            <a:t>These</a:t>
          </a:r>
          <a:r>
            <a:rPr lang="en-US" sz="900" b="1" baseline="0">
              <a:latin typeface="Century Gothic" panose="020B0502020202020204" pitchFamily="34" charset="0"/>
            </a:rPr>
            <a:t> are changes</a:t>
          </a:r>
        </a:p>
        <a:p>
          <a:pPr algn="ctr"/>
          <a:r>
            <a:rPr lang="en-US" sz="900" b="1" baseline="0">
              <a:latin typeface="Century Gothic" panose="020B0502020202020204" pitchFamily="34" charset="0"/>
            </a:rPr>
            <a:t>you want to make!</a:t>
          </a:r>
        </a:p>
      </xdr:txBody>
    </xdr:sp>
    <xdr:clientData/>
  </xdr:twoCellAnchor>
  <xdr:twoCellAnchor>
    <xdr:from>
      <xdr:col>8</xdr:col>
      <xdr:colOff>618194</xdr:colOff>
      <xdr:row>10</xdr:row>
      <xdr:rowOff>91807</xdr:rowOff>
    </xdr:from>
    <xdr:to>
      <xdr:col>9</xdr:col>
      <xdr:colOff>296868</xdr:colOff>
      <xdr:row>10</xdr:row>
      <xdr:rowOff>91807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10376027" y="2928140"/>
          <a:ext cx="493591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607330</xdr:colOff>
      <xdr:row>22</xdr:row>
      <xdr:rowOff>114759</xdr:rowOff>
    </xdr:from>
    <xdr:to>
      <xdr:col>9</xdr:col>
      <xdr:colOff>286004</xdr:colOff>
      <xdr:row>22</xdr:row>
      <xdr:rowOff>114759</xdr:rowOff>
    </xdr:to>
    <xdr:cxnSp macro="">
      <xdr:nvCxnSpPr>
        <xdr:cNvPr id="37" name="Straight Arrow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10365163" y="5903842"/>
          <a:ext cx="493591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596747</xdr:colOff>
      <xdr:row>32</xdr:row>
      <xdr:rowOff>114759</xdr:rowOff>
    </xdr:from>
    <xdr:to>
      <xdr:col>9</xdr:col>
      <xdr:colOff>275421</xdr:colOff>
      <xdr:row>32</xdr:row>
      <xdr:rowOff>114759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10075843" y="8090512"/>
          <a:ext cx="493464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21</xdr:row>
      <xdr:rowOff>148167</xdr:rowOff>
    </xdr:from>
    <xdr:to>
      <xdr:col>10</xdr:col>
      <xdr:colOff>333374</xdr:colOff>
      <xdr:row>35</xdr:row>
      <xdr:rowOff>178593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/>
      </xdr:nvCxnSpPr>
      <xdr:spPr>
        <a:xfrm flipH="1" flipV="1">
          <a:off x="7917656" y="5684573"/>
          <a:ext cx="4060031" cy="3185583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239442</xdr:colOff>
      <xdr:row>17</xdr:row>
      <xdr:rowOff>97996</xdr:rowOff>
    </xdr:from>
    <xdr:to>
      <xdr:col>9</xdr:col>
      <xdr:colOff>977632</xdr:colOff>
      <xdr:row>18</xdr:row>
      <xdr:rowOff>151470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8585723" y="4646184"/>
          <a:ext cx="3119440" cy="2558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spAutoFit/>
        </a:bodyPr>
        <a:lstStyle/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2 Lean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Mass Indices for Low Muscle Mass.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9</xdr:col>
      <xdr:colOff>1021683</xdr:colOff>
      <xdr:row>32</xdr:row>
      <xdr:rowOff>172869</xdr:rowOff>
    </xdr:from>
    <xdr:to>
      <xdr:col>13</xdr:col>
      <xdr:colOff>180497</xdr:colOff>
      <xdr:row>35</xdr:row>
      <xdr:rowOff>3094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1749214" y="8304838"/>
          <a:ext cx="2230627" cy="496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This is your Apppendicular</a:t>
          </a:r>
        </a:p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Arms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+ Legs Lean Mass in kg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306917</xdr:colOff>
      <xdr:row>31</xdr:row>
      <xdr:rowOff>197303</xdr:rowOff>
    </xdr:from>
    <xdr:to>
      <xdr:col>12</xdr:col>
      <xdr:colOff>469446</xdr:colOff>
      <xdr:row>32</xdr:row>
      <xdr:rowOff>190500</xdr:rowOff>
    </xdr:to>
    <xdr:cxnSp macro="">
      <xdr:nvCxnSpPr>
        <xdr:cNvPr id="56" name="Straight Arrow Connector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/>
      </xdr:nvCxnSpPr>
      <xdr:spPr>
        <a:xfrm flipV="1">
          <a:off x="11895667" y="8028970"/>
          <a:ext cx="1548946" cy="204863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210118</xdr:colOff>
      <xdr:row>0</xdr:row>
      <xdr:rowOff>142875</xdr:rowOff>
    </xdr:from>
    <xdr:to>
      <xdr:col>13</xdr:col>
      <xdr:colOff>105575</xdr:colOff>
      <xdr:row>44</xdr:row>
      <xdr:rowOff>130872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4579712" y="142875"/>
          <a:ext cx="9325207" cy="10465497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11616</xdr:colOff>
      <xdr:row>40</xdr:row>
      <xdr:rowOff>138383</xdr:rowOff>
    </xdr:from>
    <xdr:to>
      <xdr:col>11</xdr:col>
      <xdr:colOff>172785</xdr:colOff>
      <xdr:row>44</xdr:row>
      <xdr:rowOff>9125</xdr:rowOff>
    </xdr:to>
    <xdr:pic>
      <xdr:nvPicPr>
        <xdr:cNvPr id="68" name="Picture 6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88079" y="9767926"/>
          <a:ext cx="824725" cy="614157"/>
        </a:xfrm>
        <a:prstGeom prst="rect">
          <a:avLst/>
        </a:prstGeom>
      </xdr:spPr>
    </xdr:pic>
    <xdr:clientData/>
  </xdr:twoCellAnchor>
  <xdr:oneCellAnchor>
    <xdr:from>
      <xdr:col>11</xdr:col>
      <xdr:colOff>185855</xdr:colOff>
      <xdr:row>41</xdr:row>
      <xdr:rowOff>46463</xdr:rowOff>
    </xdr:from>
    <xdr:ext cx="1219664" cy="40665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2266343" y="9861859"/>
          <a:ext cx="1219664" cy="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000" b="1">
              <a:latin typeface="Century Gothic" panose="020B0502020202020204" pitchFamily="34" charset="0"/>
              <a:cs typeface="Arial" panose="020B0604020202020204" pitchFamily="34" charset="0"/>
            </a:rPr>
            <a:t>Download</a:t>
          </a:r>
        </a:p>
        <a:p>
          <a:pPr algn="ctr"/>
          <a:r>
            <a:rPr lang="en-US" sz="1000" b="1">
              <a:latin typeface="Century Gothic" panose="020B0502020202020204" pitchFamily="34" charset="0"/>
              <a:cs typeface="Arial" panose="020B0604020202020204" pitchFamily="34" charset="0"/>
            </a:rPr>
            <a:t>This Worksheet</a:t>
          </a:r>
        </a:p>
      </xdr:txBody>
    </xdr:sp>
    <xdr:clientData/>
  </xdr:oneCellAnchor>
  <xdr:twoCellAnchor editAs="absolute">
    <xdr:from>
      <xdr:col>1</xdr:col>
      <xdr:colOff>369093</xdr:colOff>
      <xdr:row>7</xdr:row>
      <xdr:rowOff>69980</xdr:rowOff>
    </xdr:from>
    <xdr:to>
      <xdr:col>5</xdr:col>
      <xdr:colOff>142875</xdr:colOff>
      <xdr:row>12</xdr:row>
      <xdr:rowOff>23518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738687" y="2439324"/>
          <a:ext cx="3750469" cy="97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1600" b="1">
              <a:solidFill>
                <a:srgbClr val="00B050"/>
              </a:solidFill>
              <a:latin typeface="Century Gothic" panose="020B0502020202020204" pitchFamily="34" charset="0"/>
            </a:rPr>
            <a:t>2</a:t>
          </a:r>
          <a:r>
            <a:rPr lang="en-US" sz="1800" b="1">
              <a:solidFill>
                <a:srgbClr val="00B050"/>
              </a:solidFill>
              <a:latin typeface="Century Gothic" panose="020B0502020202020204" pitchFamily="34" charset="0"/>
            </a:rPr>
            <a:t>. </a:t>
          </a:r>
          <a:r>
            <a:rPr lang="en-US" sz="1400" b="1">
              <a:solidFill>
                <a:srgbClr val="00B050"/>
              </a:solidFill>
              <a:latin typeface="Century Gothic" panose="020B0502020202020204" pitchFamily="34" charset="0"/>
            </a:rPr>
            <a:t>Enter </a:t>
          </a:r>
          <a:r>
            <a:rPr lang="en-US" sz="1400" b="1" i="1">
              <a:solidFill>
                <a:srgbClr val="00B050"/>
              </a:solidFill>
              <a:latin typeface="Century Gothic" panose="020B0502020202020204" pitchFamily="34" charset="0"/>
            </a:rPr>
            <a:t>Before</a:t>
          </a:r>
          <a:r>
            <a:rPr lang="en-US" sz="1400" b="1">
              <a:solidFill>
                <a:srgbClr val="00B050"/>
              </a:solidFill>
              <a:latin typeface="Century Gothic" panose="020B0502020202020204" pitchFamily="34" charset="0"/>
            </a:rPr>
            <a:t> </a:t>
          </a:r>
          <a:r>
            <a:rPr lang="en-US" sz="1400" b="1">
              <a:solidFill>
                <a:srgbClr val="FF0000"/>
              </a:solidFill>
              <a:latin typeface="Century Gothic" panose="020B0502020202020204" pitchFamily="34" charset="0"/>
            </a:rPr>
            <a:t>Total &amp; Lean</a:t>
          </a:r>
          <a:r>
            <a:rPr lang="en-US" sz="1400" b="1" baseline="0">
              <a:solidFill>
                <a:srgbClr val="FF0000"/>
              </a:solidFill>
              <a:latin typeface="Century Gothic" panose="020B0502020202020204" pitchFamily="34" charset="0"/>
            </a:rPr>
            <a:t> Mass </a:t>
          </a:r>
        </a:p>
        <a:p>
          <a:pPr algn="l"/>
          <a:r>
            <a:rPr lang="en-US" sz="1100" b="1">
              <a:latin typeface="Century Gothic" panose="020B0502020202020204" pitchFamily="34" charset="0"/>
            </a:rPr>
            <a:t>Get Measurements from DXA Scan report,</a:t>
          </a:r>
        </a:p>
        <a:p>
          <a:pPr algn="l"/>
          <a:r>
            <a:rPr lang="en-US" sz="1100" b="1">
              <a:latin typeface="Century Gothic" panose="020B0502020202020204" pitchFamily="34" charset="0"/>
            </a:rPr>
            <a:t> the</a:t>
          </a:r>
          <a:r>
            <a:rPr lang="en-US" sz="1100" b="1" baseline="0">
              <a:latin typeface="Century Gothic" panose="020B0502020202020204" pitchFamily="34" charset="0"/>
            </a:rPr>
            <a:t> </a:t>
          </a:r>
          <a:r>
            <a:rPr lang="en-US" sz="1100" b="1">
              <a:latin typeface="Century Gothic" panose="020B0502020202020204" pitchFamily="34" charset="0"/>
            </a:rPr>
            <a:t>color image page and table</a:t>
          </a:r>
          <a:r>
            <a:rPr lang="en-US" sz="1100" b="1" baseline="0">
              <a:latin typeface="Century Gothic" panose="020B0502020202020204" pitchFamily="34" charset="0"/>
            </a:rPr>
            <a:t> labled</a:t>
          </a:r>
        </a:p>
        <a:p>
          <a:pPr algn="l"/>
          <a:r>
            <a:rPr lang="en-US" sz="1100" b="1" baseline="0">
              <a:latin typeface="Century Gothic" panose="020B0502020202020204" pitchFamily="34" charset="0"/>
            </a:rPr>
            <a:t> "Body Composition Results"</a:t>
          </a:r>
          <a:endParaRPr lang="en-US" sz="1100" b="1"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5</xdr:col>
      <xdr:colOff>197303</xdr:colOff>
      <xdr:row>18</xdr:row>
      <xdr:rowOff>139488</xdr:rowOff>
    </xdr:from>
    <xdr:to>
      <xdr:col>10</xdr:col>
      <xdr:colOff>47624</xdr:colOff>
      <xdr:row>19</xdr:row>
      <xdr:rowOff>157220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flipV="1">
          <a:off x="8376897" y="4771019"/>
          <a:ext cx="3315040" cy="351107"/>
        </a:xfrm>
        <a:prstGeom prst="rect">
          <a:avLst/>
        </a:prstGeom>
      </xdr:spPr>
    </xdr:pic>
    <xdr:clientData/>
  </xdr:twoCellAnchor>
  <xdr:twoCellAnchor editAs="absolute">
    <xdr:from>
      <xdr:col>5</xdr:col>
      <xdr:colOff>236642</xdr:colOff>
      <xdr:row>18</xdr:row>
      <xdr:rowOff>214310</xdr:rowOff>
    </xdr:from>
    <xdr:to>
      <xdr:col>9</xdr:col>
      <xdr:colOff>1034652</xdr:colOff>
      <xdr:row>21</xdr:row>
      <xdr:rowOff>6611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582923" y="4964904"/>
          <a:ext cx="3179260" cy="6971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US" sz="1200" b="1" u="sng">
              <a:solidFill>
                <a:srgbClr val="000099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European Criteria</a:t>
          </a:r>
          <a:r>
            <a:rPr lang="en-US" sz="1200" b="1" u="sng" baseline="0">
              <a:solidFill>
                <a:srgbClr val="000099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for Low Muscle Mass</a:t>
          </a:r>
          <a:endParaRPr lang="en-US" sz="1200" b="1" u="sng">
            <a:solidFill>
              <a:srgbClr val="000099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pPr algn="l"/>
          <a:r>
            <a:rPr lang="en-US" sz="1250" b="1" baseline="0">
              <a:latin typeface="Century Gothic" panose="020B0502020202020204" pitchFamily="34" charset="0"/>
              <a:cs typeface="Arial" panose="020B0604020202020204" pitchFamily="34" charset="0"/>
            </a:rPr>
            <a:t>Appendicular Skeletal Muscle (ASM) </a:t>
          </a:r>
          <a:r>
            <a:rPr lang="en-US" sz="1200" b="1" baseline="0">
              <a:latin typeface="Century Gothic" panose="020B0502020202020204" pitchFamily="34" charset="0"/>
              <a:cs typeface="Arial" panose="020B0604020202020204" pitchFamily="34" charset="0"/>
            </a:rPr>
            <a:t>kg</a:t>
          </a:r>
        </a:p>
        <a:p>
          <a:r>
            <a:rPr lang="en-US" sz="1400" b="1" baseline="0">
              <a:latin typeface="Century Gothic" panose="020B0502020202020204" pitchFamily="34" charset="0"/>
              <a:cs typeface="Arial" panose="020B0604020202020204" pitchFamily="34" charset="0"/>
            </a:rPr>
            <a:t>                    </a:t>
          </a:r>
          <a:r>
            <a:rPr lang="en-US" sz="1250" b="1" baseline="0">
              <a:latin typeface="Century Gothic" panose="020B0502020202020204" pitchFamily="34" charset="0"/>
              <a:cs typeface="Arial" panose="020B0604020202020204" pitchFamily="34" charset="0"/>
            </a:rPr>
            <a:t>Height</a:t>
          </a:r>
          <a:r>
            <a:rPr lang="en-US" sz="1400" b="1" baseline="0"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r>
            <a:rPr lang="en-US" sz="1050" b="1" baseline="0">
              <a:latin typeface="Century Gothic" panose="020B0502020202020204" pitchFamily="34" charset="0"/>
              <a:cs typeface="Arial" panose="020B0604020202020204" pitchFamily="34" charset="0"/>
            </a:rPr>
            <a:t>in m</a:t>
          </a:r>
          <a:r>
            <a:rPr lang="en-US" sz="1050" b="1" baseline="30000">
              <a:latin typeface="Century Gothic" panose="020B0502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 editAs="absolute">
    <xdr:from>
      <xdr:col>5</xdr:col>
      <xdr:colOff>228842</xdr:colOff>
      <xdr:row>29</xdr:row>
      <xdr:rowOff>39222</xdr:rowOff>
    </xdr:from>
    <xdr:to>
      <xdr:col>8</xdr:col>
      <xdr:colOff>16820</xdr:colOff>
      <xdr:row>30</xdr:row>
      <xdr:rowOff>193963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581534" y="7439414"/>
          <a:ext cx="1363267" cy="4356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Arms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&amp; Legs</a:t>
          </a:r>
        </a:p>
        <a:p>
          <a:pPr algn="ctr"/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Lean Mass in kg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10584</xdr:colOff>
      <xdr:row>10</xdr:row>
      <xdr:rowOff>24423</xdr:rowOff>
    </xdr:from>
    <xdr:to>
      <xdr:col>10</xdr:col>
      <xdr:colOff>0</xdr:colOff>
      <xdr:row>11</xdr:row>
      <xdr:rowOff>22795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8607507" y="3004038"/>
          <a:ext cx="3213262" cy="205969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0</xdr:colOff>
      <xdr:row>21</xdr:row>
      <xdr:rowOff>10584</xdr:rowOff>
    </xdr:from>
    <xdr:to>
      <xdr:col>9</xdr:col>
      <xdr:colOff>1071563</xdr:colOff>
      <xdr:row>22</xdr:row>
      <xdr:rowOff>190500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8596313" y="5546990"/>
          <a:ext cx="3202781" cy="370416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31750</xdr:colOff>
      <xdr:row>31</xdr:row>
      <xdr:rowOff>201082</xdr:rowOff>
    </xdr:from>
    <xdr:to>
      <xdr:col>10</xdr:col>
      <xdr:colOff>21166</xdr:colOff>
      <xdr:row>33</xdr:row>
      <xdr:rowOff>10582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8424333" y="8000999"/>
          <a:ext cx="3143250" cy="23283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370417</xdr:colOff>
      <xdr:row>6</xdr:row>
      <xdr:rowOff>96267</xdr:rowOff>
    </xdr:from>
    <xdr:to>
      <xdr:col>5</xdr:col>
      <xdr:colOff>116417</xdr:colOff>
      <xdr:row>7</xdr:row>
      <xdr:rowOff>184494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4742148" y="2208863"/>
          <a:ext cx="3726961" cy="36909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603249</xdr:colOff>
      <xdr:row>31</xdr:row>
      <xdr:rowOff>201078</xdr:rowOff>
    </xdr:from>
    <xdr:to>
      <xdr:col>5</xdr:col>
      <xdr:colOff>10582</xdr:colOff>
      <xdr:row>34</xdr:row>
      <xdr:rowOff>10579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4952999" y="8032745"/>
          <a:ext cx="3249083" cy="47625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4233</xdr:colOff>
      <xdr:row>26</xdr:row>
      <xdr:rowOff>23813</xdr:rowOff>
    </xdr:from>
    <xdr:to>
      <xdr:col>4</xdr:col>
      <xdr:colOff>613834</xdr:colOff>
      <xdr:row>28</xdr:row>
      <xdr:rowOff>1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4897702" y="6703219"/>
          <a:ext cx="3419476" cy="44053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oneCellAnchor>
    <xdr:from>
      <xdr:col>6</xdr:col>
      <xdr:colOff>63499</xdr:colOff>
      <xdr:row>36</xdr:row>
      <xdr:rowOff>190500</xdr:rowOff>
    </xdr:from>
    <xdr:ext cx="709084" cy="43819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498416" y="9112250"/>
          <a:ext cx="709084" cy="4381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Arms &amp; Legs</a:t>
          </a:r>
          <a:endParaRPr lang="en-US">
            <a:effectLst/>
            <a:latin typeface="Century Gothic" panose="020B0502020202020204" pitchFamily="34" charset="0"/>
          </a:endParaRPr>
        </a:p>
      </xdr:txBody>
    </xdr:sp>
    <xdr:clientData/>
  </xdr:oneCellAnchor>
  <xdr:twoCellAnchor>
    <xdr:from>
      <xdr:col>6</xdr:col>
      <xdr:colOff>105835</xdr:colOff>
      <xdr:row>20</xdr:row>
      <xdr:rowOff>0</xdr:rowOff>
    </xdr:from>
    <xdr:to>
      <xdr:col>9</xdr:col>
      <xdr:colOff>889001</xdr:colOff>
      <xdr:row>20</xdr:row>
      <xdr:rowOff>2971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 bwMode="auto">
        <a:xfrm>
          <a:off x="8561918" y="5323417"/>
          <a:ext cx="2931583" cy="2971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absolute">
    <xdr:from>
      <xdr:col>6</xdr:col>
      <xdr:colOff>22487</xdr:colOff>
      <xdr:row>24</xdr:row>
      <xdr:rowOff>189175</xdr:rowOff>
    </xdr:from>
    <xdr:to>
      <xdr:col>9</xdr:col>
      <xdr:colOff>1063915</xdr:colOff>
      <xdr:row>27</xdr:row>
      <xdr:rowOff>30424</xdr:rowOff>
    </xdr:to>
    <xdr:sp macro="" textlink="">
      <xdr:nvSpPr>
        <xdr:cNvPr id="31" name="TextBox 3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EC14FB8-E719-4924-A2B2-EDF7D7184FB3}"/>
            </a:ext>
          </a:extLst>
        </xdr:cNvPr>
        <xdr:cNvSpPr txBox="1"/>
      </xdr:nvSpPr>
      <xdr:spPr>
        <a:xfrm>
          <a:off x="8618800" y="6439956"/>
          <a:ext cx="3172646" cy="484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n-US" sz="1200" b="1" u="sng">
              <a:solidFill>
                <a:srgbClr val="000099"/>
              </a:solidFill>
              <a:latin typeface="Century Gothic" panose="020B0502020202020204" pitchFamily="34" charset="0"/>
              <a:cs typeface="Arial" panose="020B0604020202020204" pitchFamily="34" charset="0"/>
            </a:rPr>
            <a:t>US National </a:t>
          </a:r>
          <a:r>
            <a:rPr lang="en-US" sz="1200" b="1" u="sng" baseline="0">
              <a:solidFill>
                <a:srgbClr val="000099"/>
              </a:solidFill>
              <a:latin typeface="Century Gothic" panose="020B0502020202020204" pitchFamily="34" charset="0"/>
              <a:cs typeface="Arial" panose="020B0604020202020204" pitchFamily="34" charset="0"/>
            </a:rPr>
            <a:t>Institute</a:t>
          </a:r>
          <a:r>
            <a:rPr lang="en-US" sz="1200" b="1" u="sng">
              <a:solidFill>
                <a:srgbClr val="000099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of Health (NIH)</a:t>
          </a:r>
          <a:r>
            <a:rPr lang="en-US" sz="1200" b="1" u="sng" baseline="0">
              <a:solidFill>
                <a:srgbClr val="000099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Criteria</a:t>
          </a:r>
          <a:endParaRPr lang="en-US" sz="1200" b="1" u="sng">
            <a:solidFill>
              <a:srgbClr val="000099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pPr algn="l"/>
          <a:r>
            <a:rPr lang="en-US" sz="1250" b="1" baseline="0">
              <a:latin typeface="Century Gothic" panose="020B0502020202020204" pitchFamily="34" charset="0"/>
              <a:cs typeface="Arial" panose="020B0604020202020204" pitchFamily="34" charset="0"/>
            </a:rPr>
            <a:t>Appendicular Skeletal Muscle </a:t>
          </a:r>
          <a:r>
            <a:rPr lang="en-US" sz="1100" b="1" baseline="0">
              <a:latin typeface="Century Gothic" panose="020B0502020202020204" pitchFamily="34" charset="0"/>
              <a:cs typeface="Arial" panose="020B0604020202020204" pitchFamily="34" charset="0"/>
            </a:rPr>
            <a:t>kg</a:t>
          </a:r>
          <a:r>
            <a:rPr lang="en-US" sz="1250" b="1" baseline="0">
              <a:latin typeface="Century Gothic" panose="020B0502020202020204" pitchFamily="34" charset="0"/>
              <a:cs typeface="Arial" panose="020B0604020202020204" pitchFamily="34" charset="0"/>
            </a:rPr>
            <a:t>/BMI</a:t>
          </a:r>
          <a:endParaRPr lang="en-US" sz="1050" b="1" baseline="30000">
            <a:latin typeface="Century Gothic" panose="020B0502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795003</xdr:colOff>
      <xdr:row>0</xdr:row>
      <xdr:rowOff>177156</xdr:rowOff>
    </xdr:from>
    <xdr:to>
      <xdr:col>13</xdr:col>
      <xdr:colOff>90497</xdr:colOff>
      <xdr:row>0</xdr:row>
      <xdr:rowOff>1070544</xdr:rowOff>
    </xdr:to>
    <xdr:pic>
      <xdr:nvPicPr>
        <xdr:cNvPr id="33" name="Picture 3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0358E5-B850-BF6C-7192-394CD69E5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8945" y="177156"/>
          <a:ext cx="2372802" cy="893388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635000</xdr:colOff>
      <xdr:row>20</xdr:row>
      <xdr:rowOff>0</xdr:rowOff>
    </xdr:from>
    <xdr:ext cx="1155426" cy="249492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3710FB09-2609-4CB9-BB37-BE4BD13CD961}"/>
            </a:ext>
          </a:extLst>
        </xdr:cNvPr>
        <xdr:cNvSpPr txBox="1"/>
      </xdr:nvSpPr>
      <xdr:spPr>
        <a:xfrm>
          <a:off x="10424583" y="5323417"/>
          <a:ext cx="1155426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000" b="1">
              <a:latin typeface="Century Gothic" panose="020B0502020202020204" pitchFamily="34" charset="0"/>
              <a:cs typeface="Arial" panose="020B0604020202020204" pitchFamily="34" charset="0"/>
            </a:rPr>
            <a:t> AKA the ALMI</a:t>
          </a:r>
          <a:endParaRPr lang="en-US" sz="1000" b="1" baseline="30000">
            <a:latin typeface="Century Gothic" panose="020B0502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6</xdr:col>
      <xdr:colOff>200593</xdr:colOff>
      <xdr:row>39</xdr:row>
      <xdr:rowOff>39011</xdr:rowOff>
    </xdr:from>
    <xdr:to>
      <xdr:col>9</xdr:col>
      <xdr:colOff>839259</xdr:colOff>
      <xdr:row>44</xdr:row>
      <xdr:rowOff>69057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BFBC82D-014F-4352-85DC-AFB72E7442E5}"/>
            </a:ext>
          </a:extLst>
        </xdr:cNvPr>
        <xdr:cNvSpPr txBox="1"/>
      </xdr:nvSpPr>
      <xdr:spPr>
        <a:xfrm>
          <a:off x="8801668" y="9487811"/>
          <a:ext cx="2772266" cy="934921"/>
        </a:xfrm>
        <a:prstGeom prst="rect">
          <a:avLst/>
        </a:prstGeom>
        <a:solidFill>
          <a:schemeClr val="lt1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Fat%       ALMI   ASM/BMI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</a:p>
        <a:p>
          <a:pPr>
            <a:lnSpc>
              <a:spcPts val="1300"/>
            </a:lnSpc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Leanest Man          4.13%    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12.00      1.34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Leanest Female     7.90%     </a:t>
          </a:r>
          <a:r>
            <a:rPr lang="en-US"/>
            <a:t> 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9.12</a:t>
          </a:r>
          <a:r>
            <a:rPr lang="en-US"/>
            <a:t>     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1.06</a:t>
          </a:r>
          <a:r>
            <a:rPr lang="en-US"/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Bikini Competior  11.60%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7.89</a:t>
          </a:r>
          <a:r>
            <a:rPr lang="en-US"/>
            <a:t>      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0.89</a:t>
          </a:r>
          <a:r>
            <a:rPr lang="en-US"/>
            <a:t> </a:t>
          </a:r>
        </a:p>
        <a:p>
          <a:pPr>
            <a:lnSpc>
              <a:spcPts val="1300"/>
            </a:lnSpc>
          </a:pP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Female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Physique</a:t>
          </a:r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8.06%    </a:t>
          </a:r>
          <a:r>
            <a:rPr lang="en-U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8.56      1.11</a:t>
          </a:r>
          <a:endParaRPr lang="en-US" sz="1100"/>
        </a:p>
      </xdr:txBody>
    </xdr:sp>
    <xdr:clientData/>
  </xdr:twoCellAnchor>
  <xdr:oneCellAnchor>
    <xdr:from>
      <xdr:col>0</xdr:col>
      <xdr:colOff>1016000</xdr:colOff>
      <xdr:row>29</xdr:row>
      <xdr:rowOff>150813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CAB1698-7019-960E-57CD-B1E4A9B1709F}"/>
            </a:ext>
          </a:extLst>
        </xdr:cNvPr>
        <xdr:cNvSpPr txBox="1"/>
      </xdr:nvSpPr>
      <xdr:spPr>
        <a:xfrm>
          <a:off x="1016000" y="74056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323844</xdr:colOff>
      <xdr:row>38</xdr:row>
      <xdr:rowOff>50801</xdr:rowOff>
    </xdr:from>
    <xdr:ext cx="2789738" cy="265265"/>
    <xdr:sp macro="" textlink="">
      <xdr:nvSpPr>
        <xdr:cNvPr id="30" name="TextBox 2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40192B1-9253-EE19-9AD1-856AFA26BAF5}"/>
            </a:ext>
          </a:extLst>
        </xdr:cNvPr>
        <xdr:cNvSpPr txBox="1"/>
      </xdr:nvSpPr>
      <xdr:spPr>
        <a:xfrm>
          <a:off x="4695819" y="9309101"/>
          <a:ext cx="2789738" cy="265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w </a:t>
          </a:r>
          <a:r>
            <a:rPr lang="en-US" sz="1100" u="sng">
              <a:solidFill>
                <a:srgbClr val="000099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- </a:t>
          </a:r>
          <a:r>
            <a:rPr lang="en-US" sz="1100" b="1" u="sng" baseline="0">
              <a:solidFill>
                <a:srgbClr val="000099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https://www.insideoutsidespa.com</a:t>
          </a:r>
          <a:endParaRPr lang="en-US" sz="1100" b="1" u="sng" baseline="0">
            <a:solidFill>
              <a:srgbClr val="000099"/>
            </a:solidFill>
            <a:latin typeface="Century Gothic" panose="020B0502020202020204" pitchFamily="34" charset="0"/>
          </a:endParaRPr>
        </a:p>
      </xdr:txBody>
    </xdr:sp>
    <xdr:clientData/>
  </xdr:oneCellAnchor>
  <xdr:oneCellAnchor>
    <xdr:from>
      <xdr:col>1</xdr:col>
      <xdr:colOff>342894</xdr:colOff>
      <xdr:row>34</xdr:row>
      <xdr:rowOff>42857</xdr:rowOff>
    </xdr:from>
    <xdr:ext cx="3785523" cy="265265"/>
    <xdr:sp macro="" textlink="">
      <xdr:nvSpPr>
        <xdr:cNvPr id="35" name="TextBox 3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E2ED2D5-3ED9-4E7F-5DBB-599EE6EE5B91}"/>
            </a:ext>
          </a:extLst>
        </xdr:cNvPr>
        <xdr:cNvSpPr txBox="1"/>
      </xdr:nvSpPr>
      <xdr:spPr>
        <a:xfrm>
          <a:off x="4714869" y="8482007"/>
          <a:ext cx="3785523" cy="265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</a:t>
          </a:r>
          <a:r>
            <a:rPr lang="en-US" sz="1100">
              <a:solidFill>
                <a:schemeClr val="tx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- </a:t>
          </a:r>
          <a:r>
            <a:rPr lang="en-US" sz="1100" b="1" u="sng" baseline="0">
              <a:solidFill>
                <a:srgbClr val="000099"/>
              </a:solidFill>
              <a:effectLst/>
              <a:uFill>
                <a:solidFill>
                  <a:srgbClr val="000099"/>
                </a:solidFill>
              </a:uFill>
              <a:latin typeface="Century Gothic" panose="020B0502020202020204" pitchFamily="34" charset="0"/>
              <a:ea typeface="+mn-ea"/>
              <a:cs typeface="+mn-cs"/>
            </a:rPr>
            <a:t>4499 Medical Drive #225 San Antonio, Texas 78229</a:t>
          </a:r>
          <a:endParaRPr lang="en-US" b="1" u="sng" baseline="0">
            <a:solidFill>
              <a:srgbClr val="000099"/>
            </a:solidFill>
            <a:effectLst/>
            <a:uFill>
              <a:solidFill>
                <a:srgbClr val="000099"/>
              </a:solidFill>
            </a:uFill>
            <a:latin typeface="Century Gothic" panose="020B0502020202020204" pitchFamily="34" charset="0"/>
          </a:endParaRPr>
        </a:p>
      </xdr:txBody>
    </xdr:sp>
    <xdr:clientData/>
  </xdr:oneCellAnchor>
  <xdr:twoCellAnchor editAs="oneCell">
    <xdr:from>
      <xdr:col>2</xdr:col>
      <xdr:colOff>1314450</xdr:colOff>
      <xdr:row>36</xdr:row>
      <xdr:rowOff>104775</xdr:rowOff>
    </xdr:from>
    <xdr:to>
      <xdr:col>3</xdr:col>
      <xdr:colOff>114300</xdr:colOff>
      <xdr:row>37</xdr:row>
      <xdr:rowOff>171451</xdr:rowOff>
    </xdr:to>
    <xdr:pic>
      <xdr:nvPicPr>
        <xdr:cNvPr id="45" name="Picture 4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85EDC6F-37F2-5C84-3885-8C42075D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8953500"/>
          <a:ext cx="9525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39</xdr:row>
      <xdr:rowOff>80962</xdr:rowOff>
    </xdr:from>
    <xdr:to>
      <xdr:col>5</xdr:col>
      <xdr:colOff>95250</xdr:colOff>
      <xdr:row>41</xdr:row>
      <xdr:rowOff>166688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FE836A9-4846-0488-B093-F7698D2FBC3C}"/>
            </a:ext>
          </a:extLst>
        </xdr:cNvPr>
        <xdr:cNvSpPr txBox="1"/>
      </xdr:nvSpPr>
      <xdr:spPr>
        <a:xfrm>
          <a:off x="4702969" y="9665493"/>
          <a:ext cx="3738562" cy="4429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Charles B. Christian,</a:t>
          </a:r>
          <a:r>
            <a:rPr lang="en-US" sz="110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Jr. M.D. CCD  Medical Director</a:t>
          </a:r>
          <a:endParaRPr lang="en-US">
            <a:effectLst/>
            <a:latin typeface="Century Gothic" panose="020B0502020202020204" pitchFamily="34" charset="0"/>
          </a:endParaRPr>
        </a:p>
        <a:p>
          <a:r>
            <a:rPr lang="en-US" sz="1100" b="1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 - </a:t>
          </a:r>
          <a:r>
            <a:rPr lang="en-US" sz="110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drcbc@insideoutsidespa.com</a:t>
          </a:r>
          <a:endParaRPr lang="en-US">
            <a:effectLst/>
            <a:latin typeface="Century Gothic" panose="020B0502020202020204" pitchFamily="34" charset="0"/>
          </a:endParaRPr>
        </a:p>
        <a:p>
          <a:endParaRPr lang="en-US" sz="1100"/>
        </a:p>
      </xdr:txBody>
    </xdr:sp>
    <xdr:clientData/>
  </xdr:twoCellAnchor>
  <xdr:twoCellAnchor editAs="oneCell">
    <xdr:from>
      <xdr:col>2</xdr:col>
      <xdr:colOff>1273968</xdr:colOff>
      <xdr:row>41</xdr:row>
      <xdr:rowOff>105659</xdr:rowOff>
    </xdr:from>
    <xdr:to>
      <xdr:col>2</xdr:col>
      <xdr:colOff>1964531</xdr:colOff>
      <xdr:row>43</xdr:row>
      <xdr:rowOff>177289</xdr:rowOff>
    </xdr:to>
    <xdr:pic>
      <xdr:nvPicPr>
        <xdr:cNvPr id="28" name="Picture 27" descr="https://insideoutsidespa.com/newsletter/ccd-logo-small.jpg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CD5244F-62B1-486D-A1C5-34A0AEB3C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7437" y="10047378"/>
          <a:ext cx="690563" cy="428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20607</xdr:colOff>
      <xdr:row>8</xdr:row>
      <xdr:rowOff>48845</xdr:rowOff>
    </xdr:from>
    <xdr:to>
      <xdr:col>4</xdr:col>
      <xdr:colOff>541331</xdr:colOff>
      <xdr:row>11</xdr:row>
      <xdr:rowOff>122115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D39D563-8361-5483-A248-14B06D064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26088" y="2637691"/>
          <a:ext cx="520724" cy="671636"/>
        </a:xfrm>
        <a:prstGeom prst="rect">
          <a:avLst/>
        </a:prstGeom>
      </xdr:spPr>
    </xdr:pic>
    <xdr:clientData fLocksWithSheet="0"/>
  </xdr:twoCellAnchor>
  <xdr:twoCellAnchor editAs="oneCell">
    <xdr:from>
      <xdr:col>9</xdr:col>
      <xdr:colOff>610577</xdr:colOff>
      <xdr:row>3</xdr:row>
      <xdr:rowOff>134327</xdr:rowOff>
    </xdr:from>
    <xdr:to>
      <xdr:col>12</xdr:col>
      <xdr:colOff>488461</xdr:colOff>
      <xdr:row>5</xdr:row>
      <xdr:rowOff>163115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50E2685D-2D0A-7DD7-C9EE-F678019FC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1344519" y="1685192"/>
          <a:ext cx="2405673" cy="395135"/>
        </a:xfrm>
        <a:prstGeom prst="rect">
          <a:avLst/>
        </a:prstGeom>
      </xdr:spPr>
    </xdr:pic>
    <xdr:clientData fLocksWithSheet="0"/>
  </xdr:twoCellAnchor>
  <xdr:twoCellAnchor editAs="oneCell">
    <xdr:from>
      <xdr:col>10</xdr:col>
      <xdr:colOff>85481</xdr:colOff>
      <xdr:row>18</xdr:row>
      <xdr:rowOff>189214</xdr:rowOff>
    </xdr:from>
    <xdr:to>
      <xdr:col>13</xdr:col>
      <xdr:colOff>75248</xdr:colOff>
      <xdr:row>21</xdr:row>
      <xdr:rowOff>109904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E4CA49A9-FE64-2F40-CDDD-A33188135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906250" y="4963926"/>
          <a:ext cx="1980248" cy="824343"/>
        </a:xfrm>
        <a:prstGeom prst="rect">
          <a:avLst/>
        </a:prstGeom>
      </xdr:spPr>
    </xdr:pic>
    <xdr:clientData fLocksWithSheet="0"/>
  </xdr:twoCellAnchor>
  <xdr:twoCellAnchor editAs="absolute">
    <xdr:from>
      <xdr:col>9</xdr:col>
      <xdr:colOff>256443</xdr:colOff>
      <xdr:row>0</xdr:row>
      <xdr:rowOff>635000</xdr:rowOff>
    </xdr:from>
    <xdr:to>
      <xdr:col>11</xdr:col>
      <xdr:colOff>134327</xdr:colOff>
      <xdr:row>0</xdr:row>
      <xdr:rowOff>1147884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EAA18185-4405-49D5-BEC5-FCB9940598D6}"/>
            </a:ext>
          </a:extLst>
        </xdr:cNvPr>
        <xdr:cNvSpPr txBox="1"/>
      </xdr:nvSpPr>
      <xdr:spPr>
        <a:xfrm>
          <a:off x="10990385" y="635000"/>
          <a:ext cx="1636346" cy="512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900" b="1" i="1">
              <a:latin typeface="Century Gothic" panose="020B0502020202020204" pitchFamily="34" charset="0"/>
            </a:rPr>
            <a:t>Enlarge Scan Image if </a:t>
          </a:r>
        </a:p>
        <a:p>
          <a:pPr algn="ctr"/>
          <a:r>
            <a:rPr lang="en-US" sz="900" b="1" i="1" baseline="0">
              <a:latin typeface="Century Gothic" panose="020B0502020202020204" pitchFamily="34" charset="0"/>
            </a:rPr>
            <a:t>you have trouble finding Data for Steps 1-3.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rsedellt700\NURSE_F\Cenegenics\Dettmers_M\Lab%20Data\MDettmers_Lab_Ch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101_Lab_Data"/>
      <sheetName val="Prog_Summary_Data"/>
    </sheetNames>
    <sheetDataSet>
      <sheetData sheetId="0">
        <row r="1">
          <cell r="A1" t="str">
            <v>Patient Number</v>
          </cell>
          <cell r="B1" t="str">
            <v>Date of Draw</v>
          </cell>
          <cell r="C1" t="str">
            <v>Somatomedin C</v>
          </cell>
          <cell r="D1" t="str">
            <v>Testosterone, Total</v>
          </cell>
          <cell r="E1" t="str">
            <v>Testosterone, Free</v>
          </cell>
          <cell r="F1" t="str">
            <v>DHEA Sulfate</v>
          </cell>
          <cell r="G1" t="str">
            <v>Dihydrotestosterone</v>
          </cell>
          <cell r="H1" t="str">
            <v>Estradiol</v>
          </cell>
          <cell r="I1" t="str">
            <v>Cholesterol</v>
          </cell>
          <cell r="J1" t="str">
            <v>Triglycerides</v>
          </cell>
          <cell r="K1" t="str">
            <v>HDL</v>
          </cell>
          <cell r="L1" t="str">
            <v>LDL</v>
          </cell>
          <cell r="M1" t="str">
            <v>Risk Ratio</v>
          </cell>
        </row>
        <row r="2">
          <cell r="A2" t="str">
            <v>PL109</v>
          </cell>
          <cell r="B2">
            <v>36321</v>
          </cell>
          <cell r="C2">
            <v>82</v>
          </cell>
          <cell r="D2">
            <v>453</v>
          </cell>
          <cell r="E2">
            <v>99</v>
          </cell>
          <cell r="F2">
            <v>136</v>
          </cell>
          <cell r="G2">
            <v>32</v>
          </cell>
          <cell r="H2">
            <v>20</v>
          </cell>
          <cell r="I2">
            <v>299</v>
          </cell>
          <cell r="J2">
            <v>204</v>
          </cell>
          <cell r="K2">
            <v>41</v>
          </cell>
          <cell r="L2">
            <v>217</v>
          </cell>
          <cell r="M2">
            <v>7.2899999618530273</v>
          </cell>
        </row>
        <row r="3">
          <cell r="A3" t="str">
            <v>PL109</v>
          </cell>
          <cell r="B3">
            <v>36382</v>
          </cell>
          <cell r="C3">
            <v>161</v>
          </cell>
          <cell r="D3">
            <v>1291</v>
          </cell>
          <cell r="E3">
            <v>352</v>
          </cell>
          <cell r="F3">
            <v>423</v>
          </cell>
          <cell r="I3">
            <v>238</v>
          </cell>
          <cell r="J3">
            <v>107</v>
          </cell>
          <cell r="K3">
            <v>44</v>
          </cell>
          <cell r="L3">
            <v>172</v>
          </cell>
          <cell r="M3">
            <v>5.4099998474121094</v>
          </cell>
        </row>
        <row r="4">
          <cell r="A4" t="str">
            <v>PL109</v>
          </cell>
          <cell r="B4">
            <v>36438</v>
          </cell>
          <cell r="C4">
            <v>177</v>
          </cell>
          <cell r="D4">
            <v>505</v>
          </cell>
          <cell r="E4">
            <v>114</v>
          </cell>
          <cell r="I4">
            <v>267</v>
          </cell>
          <cell r="J4">
            <v>93</v>
          </cell>
          <cell r="K4">
            <v>47</v>
          </cell>
          <cell r="L4">
            <v>201</v>
          </cell>
          <cell r="M4">
            <v>5.679999828338623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9"/>
  <sheetViews>
    <sheetView showGridLines="0" showRowColHeaders="0" tabSelected="1" zoomScale="78" zoomScaleNormal="78" workbookViewId="0">
      <selection activeCell="I9" sqref="I9"/>
    </sheetView>
  </sheetViews>
  <sheetFormatPr defaultRowHeight="14.25" x14ac:dyDescent="0.2"/>
  <cols>
    <col min="1" max="1" width="65.5703125" style="76" customWidth="1"/>
    <col min="2" max="2" width="7.85546875" customWidth="1"/>
    <col min="3" max="3" width="32.28515625" customWidth="1"/>
    <col min="4" max="4" width="9.85546875" customWidth="1"/>
    <col min="5" max="5" width="9.7109375" customWidth="1"/>
    <col min="6" max="6" width="3.7109375" customWidth="1"/>
    <col min="8" max="8" width="10.7109375" customWidth="1"/>
    <col min="9" max="9" width="12.140625" customWidth="1"/>
    <col min="10" max="10" width="16.28515625" customWidth="1"/>
    <col min="11" max="11" width="10" customWidth="1"/>
    <col min="12" max="12" width="11.5703125" customWidth="1"/>
    <col min="13" max="13" width="8.28515625" customWidth="1"/>
    <col min="14" max="14" width="3.5703125" customWidth="1"/>
    <col min="16" max="16" width="16.140625" customWidth="1"/>
    <col min="17" max="17" width="14.28515625" customWidth="1"/>
    <col min="19" max="19" width="5.85546875" customWidth="1"/>
    <col min="20" max="20" width="19.42578125" customWidth="1"/>
    <col min="21" max="21" width="15" customWidth="1"/>
    <col min="22" max="22" width="11.85546875" customWidth="1"/>
  </cols>
  <sheetData>
    <row r="1" spans="3:10" ht="93" customHeight="1" x14ac:dyDescent="0.2">
      <c r="C1" s="1"/>
      <c r="D1" s="1"/>
      <c r="E1" s="1"/>
      <c r="F1" s="1"/>
    </row>
    <row r="2" spans="3:10" x14ac:dyDescent="0.2">
      <c r="C2" s="1"/>
      <c r="D2" s="1"/>
      <c r="E2" s="1"/>
      <c r="F2" s="1"/>
    </row>
    <row r="3" spans="3:10" x14ac:dyDescent="0.2">
      <c r="C3" s="1"/>
      <c r="D3" s="1"/>
      <c r="E3" s="1"/>
      <c r="F3" s="1"/>
    </row>
    <row r="4" spans="3:10" x14ac:dyDescent="0.2">
      <c r="C4" s="1"/>
      <c r="D4" s="1"/>
      <c r="E4" s="1"/>
      <c r="F4" s="1"/>
    </row>
    <row r="5" spans="3:10" x14ac:dyDescent="0.2">
      <c r="C5" s="1"/>
      <c r="D5" s="1"/>
      <c r="E5" s="1"/>
      <c r="F5" s="1"/>
    </row>
    <row r="6" spans="3:10" ht="15" thickBot="1" x14ac:dyDescent="0.25">
      <c r="C6" s="1"/>
      <c r="D6" s="1"/>
      <c r="E6" s="1"/>
      <c r="F6" s="1"/>
    </row>
    <row r="7" spans="3:10" ht="22.5" thickTop="1" thickBot="1" x14ac:dyDescent="0.3">
      <c r="C7" s="1"/>
      <c r="D7" s="1"/>
      <c r="E7" s="1"/>
      <c r="F7" s="1"/>
      <c r="G7" s="94" t="s">
        <v>40</v>
      </c>
      <c r="H7" s="95"/>
      <c r="I7" s="95"/>
      <c r="J7" s="96"/>
    </row>
    <row r="8" spans="3:10" ht="15.75" thickTop="1" x14ac:dyDescent="0.25">
      <c r="C8" s="1"/>
      <c r="D8" s="1"/>
      <c r="E8" s="1"/>
      <c r="F8" s="1"/>
      <c r="G8" s="2" t="s">
        <v>0</v>
      </c>
      <c r="H8" s="3"/>
      <c r="I8" s="4" t="s">
        <v>32</v>
      </c>
      <c r="J8" s="5" t="s">
        <v>31</v>
      </c>
    </row>
    <row r="9" spans="3:10" ht="15" x14ac:dyDescent="0.25">
      <c r="C9" s="1"/>
      <c r="D9" s="1"/>
      <c r="E9" s="1"/>
      <c r="F9" s="1"/>
      <c r="G9" s="6" t="s">
        <v>33</v>
      </c>
      <c r="H9" s="7"/>
      <c r="I9" s="92">
        <v>1</v>
      </c>
      <c r="J9" s="43">
        <f>I9+D26</f>
        <v>1</v>
      </c>
    </row>
    <row r="10" spans="3:10" ht="15" x14ac:dyDescent="0.25">
      <c r="C10" s="1"/>
      <c r="D10" s="1"/>
      <c r="E10" s="1"/>
      <c r="F10" s="1"/>
      <c r="G10" s="8" t="s">
        <v>34</v>
      </c>
      <c r="H10" s="9"/>
      <c r="I10" s="92">
        <v>1</v>
      </c>
      <c r="J10" s="43">
        <f>I10</f>
        <v>1</v>
      </c>
    </row>
    <row r="11" spans="3:10" ht="16.5" customHeight="1" thickBot="1" x14ac:dyDescent="0.3">
      <c r="C11" s="10" t="s">
        <v>1</v>
      </c>
      <c r="D11" s="11" t="s">
        <v>1</v>
      </c>
      <c r="E11" s="1"/>
      <c r="F11" s="1"/>
      <c r="G11" s="12"/>
      <c r="H11" s="13" t="s">
        <v>41</v>
      </c>
      <c r="I11" s="104">
        <f>(I9/(I10*I10))*703</f>
        <v>703</v>
      </c>
      <c r="J11" s="105">
        <f>(J9/(J10*J10))*703</f>
        <v>703</v>
      </c>
    </row>
    <row r="12" spans="3:10" ht="18" customHeight="1" thickTop="1" thickBot="1" x14ac:dyDescent="0.3">
      <c r="C12" s="14" t="s">
        <v>1</v>
      </c>
      <c r="D12" s="15" t="s">
        <v>1</v>
      </c>
      <c r="E12" s="1"/>
      <c r="F12" s="1"/>
      <c r="G12" s="16" t="s">
        <v>30</v>
      </c>
      <c r="H12" s="17"/>
      <c r="I12" s="17"/>
      <c r="J12" s="18" t="s">
        <v>2</v>
      </c>
    </row>
    <row r="13" spans="3:10" ht="26.45" customHeight="1" thickTop="1" thickBot="1" x14ac:dyDescent="0.35">
      <c r="C13" s="19" t="s">
        <v>32</v>
      </c>
      <c r="D13" s="20"/>
      <c r="E13" s="21"/>
      <c r="F13" s="1"/>
      <c r="G13" s="107" t="s">
        <v>3</v>
      </c>
      <c r="H13" s="108"/>
      <c r="I13" s="109"/>
      <c r="J13" s="115" t="s">
        <v>4</v>
      </c>
    </row>
    <row r="14" spans="3:10" ht="18.75" thickBot="1" x14ac:dyDescent="0.3">
      <c r="C14" s="22" t="s">
        <v>55</v>
      </c>
      <c r="D14" s="23"/>
      <c r="E14" s="24"/>
      <c r="F14" s="1"/>
      <c r="G14" s="110" t="s">
        <v>5</v>
      </c>
      <c r="H14" s="111"/>
      <c r="I14" s="112"/>
      <c r="J14" s="116" t="s">
        <v>6</v>
      </c>
    </row>
    <row r="15" spans="3:10" ht="15" x14ac:dyDescent="0.2">
      <c r="C15" s="25" t="s">
        <v>7</v>
      </c>
      <c r="D15" s="101">
        <v>1</v>
      </c>
      <c r="E15" s="26" t="s">
        <v>8</v>
      </c>
      <c r="F15" s="1"/>
      <c r="G15" s="110" t="s">
        <v>9</v>
      </c>
      <c r="H15" s="111"/>
      <c r="I15" s="112"/>
      <c r="J15" s="116" t="s">
        <v>10</v>
      </c>
    </row>
    <row r="16" spans="3:10" ht="15" x14ac:dyDescent="0.2">
      <c r="C16" s="27" t="s">
        <v>11</v>
      </c>
      <c r="D16" s="102">
        <v>1</v>
      </c>
      <c r="E16" s="28" t="s">
        <v>8</v>
      </c>
      <c r="F16" s="1"/>
      <c r="G16" s="110" t="s">
        <v>12</v>
      </c>
      <c r="H16" s="111"/>
      <c r="I16" s="112"/>
      <c r="J16" s="116" t="s">
        <v>13</v>
      </c>
    </row>
    <row r="17" spans="3:16" ht="15.75" thickBot="1" x14ac:dyDescent="0.25">
      <c r="C17" s="29" t="s">
        <v>37</v>
      </c>
      <c r="D17" s="100">
        <f>D15-D16</f>
        <v>0</v>
      </c>
      <c r="E17" s="30" t="s">
        <v>8</v>
      </c>
      <c r="F17" s="1"/>
      <c r="G17" s="113" t="s">
        <v>14</v>
      </c>
      <c r="H17" s="114"/>
      <c r="I17" s="114"/>
      <c r="J17" s="117" t="s">
        <v>15</v>
      </c>
      <c r="N17" s="31" t="s">
        <v>1</v>
      </c>
    </row>
    <row r="18" spans="3:16" ht="15.75" thickTop="1" x14ac:dyDescent="0.2">
      <c r="C18" s="29" t="s">
        <v>38</v>
      </c>
      <c r="D18" s="103">
        <f>D17/D15</f>
        <v>0</v>
      </c>
      <c r="E18" s="30" t="s">
        <v>46</v>
      </c>
      <c r="F18" s="1"/>
      <c r="N18" s="31" t="s">
        <v>1</v>
      </c>
    </row>
    <row r="19" spans="3:16" ht="26.45" customHeight="1" thickBot="1" x14ac:dyDescent="0.25">
      <c r="F19" s="1"/>
      <c r="G19" s="90"/>
    </row>
    <row r="20" spans="3:16" ht="26.45" customHeight="1" thickBot="1" x14ac:dyDescent="0.35">
      <c r="C20" s="34" t="s">
        <v>31</v>
      </c>
      <c r="D20" s="35"/>
      <c r="E20" s="36"/>
      <c r="F20" s="1"/>
      <c r="G20" s="42"/>
      <c r="J20" s="91"/>
      <c r="N20" s="31" t="s">
        <v>1</v>
      </c>
    </row>
    <row r="21" spans="3:16" ht="18.75" thickBot="1" x14ac:dyDescent="0.3">
      <c r="C21" s="22" t="s">
        <v>44</v>
      </c>
      <c r="D21" s="40"/>
      <c r="E21" s="41"/>
      <c r="F21" s="1"/>
      <c r="G21" s="37"/>
      <c r="H21" s="38"/>
      <c r="I21" s="38"/>
      <c r="J21" s="39"/>
      <c r="N21" s="31"/>
      <c r="P21" s="31" t="s">
        <v>1</v>
      </c>
    </row>
    <row r="22" spans="3:16" ht="15" x14ac:dyDescent="0.2">
      <c r="C22" s="27" t="s">
        <v>42</v>
      </c>
      <c r="D22" s="99">
        <v>0</v>
      </c>
      <c r="E22" s="28" t="s">
        <v>8</v>
      </c>
      <c r="F22" s="1"/>
      <c r="G22" s="42"/>
      <c r="I22" s="86" t="s">
        <v>32</v>
      </c>
      <c r="J22" s="85" t="s">
        <v>31</v>
      </c>
    </row>
    <row r="23" spans="3:16" ht="15.75" thickBot="1" x14ac:dyDescent="0.25">
      <c r="C23" s="27" t="s">
        <v>43</v>
      </c>
      <c r="D23" s="99">
        <v>0</v>
      </c>
      <c r="E23" s="28" t="s">
        <v>8</v>
      </c>
      <c r="F23" s="1"/>
      <c r="G23" s="42"/>
      <c r="I23" s="87">
        <f>M32/((I10*0.0254)*(I10*0.0254))</f>
        <v>6.2000124000248</v>
      </c>
      <c r="J23" s="88">
        <f>(M32+(D22/2.2046))/((J10*0.0254)*(J10*0.0254))</f>
        <v>6.2000124000248</v>
      </c>
    </row>
    <row r="24" spans="3:16" ht="15.75" thickBot="1" x14ac:dyDescent="0.25">
      <c r="C24" s="27" t="s">
        <v>16</v>
      </c>
      <c r="D24" s="99">
        <v>0</v>
      </c>
      <c r="E24" s="28" t="s">
        <v>8</v>
      </c>
      <c r="F24" s="1"/>
      <c r="G24" s="44" t="s">
        <v>56</v>
      </c>
      <c r="H24" s="45"/>
      <c r="I24" s="45"/>
      <c r="J24" s="46"/>
      <c r="N24" s="31" t="s">
        <v>1</v>
      </c>
    </row>
    <row r="25" spans="3:16" ht="16.5" thickTop="1" thickBot="1" x14ac:dyDescent="0.25">
      <c r="C25" s="27" t="s">
        <v>17</v>
      </c>
      <c r="D25" s="99">
        <v>0</v>
      </c>
      <c r="E25" s="28" t="s">
        <v>8</v>
      </c>
      <c r="F25" s="1"/>
    </row>
    <row r="26" spans="3:16" ht="16.5" thickTop="1" x14ac:dyDescent="0.25">
      <c r="C26" s="47" t="s">
        <v>18</v>
      </c>
      <c r="D26" s="100">
        <f>D22+D23-D24+D25</f>
        <v>0</v>
      </c>
      <c r="E26" s="30" t="s">
        <v>8</v>
      </c>
      <c r="F26" s="1"/>
      <c r="G26" s="124" t="s">
        <v>57</v>
      </c>
      <c r="H26" s="89"/>
      <c r="I26" s="32"/>
      <c r="J26" s="33"/>
    </row>
    <row r="27" spans="3:16" ht="17.25" thickBot="1" x14ac:dyDescent="0.3">
      <c r="C27" s="47" t="s">
        <v>35</v>
      </c>
      <c r="D27" s="154">
        <f>D15+D26</f>
        <v>1</v>
      </c>
      <c r="E27" s="30" t="s">
        <v>8</v>
      </c>
      <c r="F27" s="1"/>
      <c r="G27" s="48" t="s">
        <v>58</v>
      </c>
      <c r="H27" s="49"/>
      <c r="I27" s="49"/>
      <c r="J27" s="50"/>
    </row>
    <row r="28" spans="3:16" ht="19.5" thickTop="1" thickBot="1" x14ac:dyDescent="0.3">
      <c r="C28" s="47" t="s">
        <v>36</v>
      </c>
      <c r="D28" s="103">
        <f>(D17-D24+D25)/D27</f>
        <v>0</v>
      </c>
      <c r="E28" s="30" t="s">
        <v>46</v>
      </c>
      <c r="F28" s="1"/>
      <c r="G28" s="129" t="s">
        <v>64</v>
      </c>
      <c r="H28" s="130"/>
      <c r="I28" s="130"/>
      <c r="J28" s="131"/>
      <c r="K28" s="127" t="s">
        <v>59</v>
      </c>
      <c r="L28" s="128"/>
      <c r="M28" s="106">
        <v>1</v>
      </c>
    </row>
    <row r="29" spans="3:16" ht="20.25" thickTop="1" thickBot="1" x14ac:dyDescent="0.35">
      <c r="C29" s="118"/>
      <c r="D29" s="51"/>
      <c r="E29" s="118"/>
      <c r="F29" s="1"/>
      <c r="G29" s="132" t="s">
        <v>65</v>
      </c>
      <c r="H29" s="133"/>
      <c r="I29" s="133"/>
      <c r="J29" s="134"/>
      <c r="K29" s="127" t="s">
        <v>60</v>
      </c>
      <c r="L29" s="128"/>
      <c r="M29" s="106">
        <v>1</v>
      </c>
    </row>
    <row r="30" spans="3:16" ht="21.75" thickTop="1" thickBot="1" x14ac:dyDescent="0.35">
      <c r="C30" s="120" t="s">
        <v>48</v>
      </c>
      <c r="D30" s="119"/>
      <c r="E30" s="119"/>
      <c r="F30" s="1"/>
      <c r="G30" s="135" t="s">
        <v>1</v>
      </c>
      <c r="H30" s="136"/>
      <c r="I30" s="137" t="s">
        <v>32</v>
      </c>
      <c r="J30" s="138" t="s">
        <v>31</v>
      </c>
      <c r="K30" s="127" t="s">
        <v>61</v>
      </c>
      <c r="L30" s="128"/>
      <c r="M30" s="106">
        <v>1</v>
      </c>
    </row>
    <row r="31" spans="3:16" ht="18.75" thickBot="1" x14ac:dyDescent="0.3">
      <c r="C31" s="53" t="s">
        <v>45</v>
      </c>
      <c r="D31" s="40"/>
      <c r="E31" s="41"/>
      <c r="F31" s="1"/>
      <c r="G31" s="139" t="s">
        <v>1</v>
      </c>
      <c r="H31" s="140"/>
      <c r="I31" s="141">
        <f>M32</f>
        <v>4.0000000000000001E-3</v>
      </c>
      <c r="J31" s="142">
        <f>I31+(D22)/2.2046</f>
        <v>4.0000000000000001E-3</v>
      </c>
      <c r="K31" s="127" t="s">
        <v>62</v>
      </c>
      <c r="L31" s="128"/>
      <c r="M31" s="106">
        <v>1</v>
      </c>
    </row>
    <row r="32" spans="3:16" ht="16.5" x14ac:dyDescent="0.3">
      <c r="C32" s="54" t="s">
        <v>47</v>
      </c>
      <c r="D32" s="55"/>
      <c r="E32" s="52"/>
      <c r="F32" s="1"/>
      <c r="G32" s="143" t="s">
        <v>19</v>
      </c>
      <c r="H32" s="144"/>
      <c r="I32" s="141">
        <f>I11</f>
        <v>703</v>
      </c>
      <c r="J32" s="142">
        <f>J11</f>
        <v>703</v>
      </c>
      <c r="K32" s="125" t="s">
        <v>49</v>
      </c>
      <c r="L32" s="126"/>
      <c r="M32" s="56">
        <f>(M28+M29+M30+M31)*0.001</f>
        <v>4.0000000000000001E-3</v>
      </c>
    </row>
    <row r="33" spans="1:20" ht="15.75" thickBot="1" x14ac:dyDescent="0.25">
      <c r="C33" s="57" t="s">
        <v>20</v>
      </c>
      <c r="D33" s="97">
        <f>370+(9.7976*D16)</f>
        <v>379.79759999999999</v>
      </c>
      <c r="E33" s="58" t="s">
        <v>21</v>
      </c>
      <c r="F33" s="1"/>
      <c r="G33" s="145" t="s">
        <v>22</v>
      </c>
      <c r="H33" s="146"/>
      <c r="I33" s="147">
        <f>I31/I32</f>
        <v>5.689900426742532E-6</v>
      </c>
      <c r="J33" s="148">
        <f>J31/J32</f>
        <v>5.689900426742532E-6</v>
      </c>
    </row>
    <row r="34" spans="1:20" ht="19.5" thickTop="1" thickBot="1" x14ac:dyDescent="0.3">
      <c r="C34" s="59" t="s">
        <v>23</v>
      </c>
      <c r="D34" s="98">
        <f>370+(9.7976*((1-D28)*D27))</f>
        <v>379.79759999999999</v>
      </c>
      <c r="E34" s="60" t="s">
        <v>21</v>
      </c>
      <c r="F34" s="1"/>
      <c r="G34" s="149" t="s">
        <v>63</v>
      </c>
      <c r="H34" s="150"/>
      <c r="I34" s="150"/>
      <c r="J34" s="151"/>
    </row>
    <row r="35" spans="1:20" ht="17.25" thickTop="1" x14ac:dyDescent="0.25">
      <c r="C35" s="1"/>
      <c r="D35" s="1"/>
      <c r="E35" s="1"/>
      <c r="F35" s="1"/>
      <c r="G35" s="121" t="s">
        <v>52</v>
      </c>
      <c r="H35" s="122"/>
      <c r="I35" s="123"/>
      <c r="J35" s="152" t="s">
        <v>24</v>
      </c>
      <c r="K35" s="61"/>
    </row>
    <row r="36" spans="1:20" ht="15" thickBot="1" x14ac:dyDescent="0.25">
      <c r="C36" s="1"/>
      <c r="D36" s="1"/>
      <c r="E36" s="1"/>
      <c r="F36" s="1"/>
      <c r="G36" s="65" t="s">
        <v>53</v>
      </c>
      <c r="H36" s="66"/>
      <c r="I36" s="67"/>
      <c r="J36" s="153" t="s">
        <v>25</v>
      </c>
    </row>
    <row r="37" spans="1:20" ht="17.25" thickTop="1" thickBot="1" x14ac:dyDescent="0.25">
      <c r="C37" s="1"/>
      <c r="D37" s="1"/>
      <c r="E37" s="1"/>
      <c r="F37" s="1"/>
      <c r="G37" s="62" t="s">
        <v>54</v>
      </c>
      <c r="H37" s="63"/>
      <c r="I37" s="63"/>
      <c r="J37" s="64"/>
    </row>
    <row r="38" spans="1:20" ht="15" thickTop="1" x14ac:dyDescent="0.2">
      <c r="C38" s="1"/>
      <c r="D38" s="1"/>
      <c r="E38" s="1"/>
      <c r="F38" s="1"/>
      <c r="G38" s="121" t="s">
        <v>50</v>
      </c>
      <c r="H38" s="122"/>
      <c r="I38" s="123"/>
      <c r="J38" s="93" t="s">
        <v>26</v>
      </c>
    </row>
    <row r="39" spans="1:20" ht="15" thickBot="1" x14ac:dyDescent="0.25">
      <c r="C39" s="1"/>
      <c r="D39" s="1"/>
      <c r="E39" s="1"/>
      <c r="F39" s="1"/>
      <c r="G39" s="65" t="s">
        <v>51</v>
      </c>
      <c r="H39" s="66"/>
      <c r="I39" s="67"/>
      <c r="J39" s="68" t="s">
        <v>27</v>
      </c>
      <c r="T39" s="69"/>
    </row>
    <row r="40" spans="1:20" x14ac:dyDescent="0.2">
      <c r="C40" s="1"/>
      <c r="D40" s="1"/>
      <c r="E40" s="1"/>
      <c r="F40" s="1"/>
      <c r="G40" s="73"/>
      <c r="H40" s="73"/>
      <c r="I40" s="70" t="s">
        <v>1</v>
      </c>
      <c r="J40" s="71" t="s">
        <v>1</v>
      </c>
      <c r="O40" s="77"/>
      <c r="P40" s="77"/>
      <c r="Q40" s="77"/>
      <c r="R40" s="1"/>
      <c r="S40" s="78"/>
      <c r="T40" s="77"/>
    </row>
    <row r="41" spans="1:20" x14ac:dyDescent="0.2">
      <c r="C41" s="1"/>
      <c r="D41" s="1"/>
      <c r="E41" s="1"/>
      <c r="F41" s="72" t="s">
        <v>28</v>
      </c>
      <c r="G41" s="73" t="s">
        <v>1</v>
      </c>
      <c r="H41" s="73"/>
      <c r="I41" s="74"/>
      <c r="J41" s="75"/>
      <c r="O41" s="79"/>
      <c r="P41" s="77"/>
      <c r="Q41" s="77"/>
      <c r="R41" s="77"/>
      <c r="S41" s="78"/>
      <c r="T41" s="77"/>
    </row>
    <row r="42" spans="1:20" x14ac:dyDescent="0.2">
      <c r="C42" s="1"/>
      <c r="D42" s="1"/>
      <c r="E42" s="1"/>
      <c r="F42" s="72" t="s">
        <v>29</v>
      </c>
      <c r="G42" s="73" t="s">
        <v>1</v>
      </c>
      <c r="H42" s="73"/>
      <c r="I42" s="74" t="s">
        <v>1</v>
      </c>
      <c r="J42" s="75" t="s">
        <v>1</v>
      </c>
      <c r="O42" s="79"/>
      <c r="P42" s="77"/>
      <c r="Q42" s="77"/>
      <c r="R42" s="77"/>
      <c r="S42" s="78"/>
      <c r="T42" s="77"/>
    </row>
    <row r="43" spans="1:20" x14ac:dyDescent="0.2">
      <c r="F43" s="72"/>
      <c r="G43" s="1"/>
      <c r="H43" s="73"/>
      <c r="I43" s="74" t="s">
        <v>1</v>
      </c>
      <c r="J43" s="75" t="s">
        <v>1</v>
      </c>
      <c r="K43" t="s">
        <v>39</v>
      </c>
      <c r="L43" t="s">
        <v>1</v>
      </c>
      <c r="O43" s="77"/>
      <c r="P43" s="77"/>
      <c r="Q43" s="80"/>
      <c r="R43" s="77"/>
      <c r="S43" s="78"/>
      <c r="T43" s="77"/>
    </row>
    <row r="44" spans="1:20" x14ac:dyDescent="0.2">
      <c r="F44" s="72"/>
      <c r="I44" s="74" t="s">
        <v>1</v>
      </c>
      <c r="J44" s="75" t="s">
        <v>1</v>
      </c>
      <c r="O44" s="79"/>
      <c r="P44" s="77"/>
      <c r="Q44" s="77"/>
      <c r="R44" s="77"/>
      <c r="S44" s="78"/>
      <c r="T44" s="77"/>
    </row>
    <row r="45" spans="1:20" x14ac:dyDescent="0.2">
      <c r="O45" s="79"/>
      <c r="P45" s="77"/>
      <c r="Q45" s="77"/>
      <c r="R45" s="77"/>
      <c r="S45" s="78"/>
      <c r="T45" s="77"/>
    </row>
    <row r="46" spans="1:20" ht="12.75" x14ac:dyDescent="0.2">
      <c r="A46"/>
      <c r="O46" s="79"/>
      <c r="P46" s="77"/>
      <c r="Q46" s="77"/>
      <c r="R46" s="77"/>
      <c r="S46" s="78"/>
      <c r="T46" s="77"/>
    </row>
    <row r="47" spans="1:20" x14ac:dyDescent="0.2">
      <c r="O47" s="79"/>
      <c r="P47" s="77"/>
      <c r="Q47" s="77"/>
      <c r="R47" s="77"/>
      <c r="S47" s="78"/>
      <c r="T47" s="77"/>
    </row>
    <row r="48" spans="1:20" x14ac:dyDescent="0.2">
      <c r="O48" s="79"/>
      <c r="P48" s="77"/>
      <c r="Q48" s="77"/>
      <c r="R48" s="77"/>
      <c r="S48" s="78"/>
      <c r="T48" s="77"/>
    </row>
    <row r="49" spans="15:23" x14ac:dyDescent="0.2">
      <c r="O49" s="79"/>
      <c r="P49" s="77"/>
      <c r="Q49" s="77"/>
      <c r="R49" s="77"/>
      <c r="S49" s="78"/>
      <c r="T49" s="77"/>
    </row>
    <row r="50" spans="15:23" x14ac:dyDescent="0.2">
      <c r="O50" s="79"/>
      <c r="P50" s="77"/>
      <c r="Q50" s="77"/>
      <c r="R50" s="77"/>
      <c r="S50" s="78"/>
      <c r="T50" s="77"/>
    </row>
    <row r="51" spans="15:23" x14ac:dyDescent="0.2">
      <c r="O51" s="79"/>
      <c r="P51" s="77"/>
      <c r="Q51" s="77"/>
      <c r="R51" s="77"/>
      <c r="S51" s="78"/>
      <c r="T51" s="77"/>
    </row>
    <row r="52" spans="15:23" x14ac:dyDescent="0.2">
      <c r="O52" s="79"/>
      <c r="P52" s="77"/>
      <c r="Q52" s="77"/>
      <c r="R52" s="77"/>
      <c r="S52" s="78"/>
      <c r="T52" s="77"/>
    </row>
    <row r="53" spans="15:23" x14ac:dyDescent="0.2">
      <c r="O53" s="79"/>
      <c r="P53" s="77"/>
      <c r="Q53" s="77"/>
      <c r="R53" s="77"/>
      <c r="S53" s="78"/>
      <c r="T53" s="77"/>
    </row>
    <row r="54" spans="15:23" x14ac:dyDescent="0.2">
      <c r="O54" s="79"/>
      <c r="P54" s="77"/>
      <c r="Q54" s="77"/>
      <c r="R54" s="77"/>
      <c r="S54" s="78"/>
      <c r="T54" s="77"/>
      <c r="V54" s="31"/>
    </row>
    <row r="55" spans="15:23" x14ac:dyDescent="0.2">
      <c r="O55" s="79"/>
      <c r="P55" s="77"/>
      <c r="Q55" s="77"/>
      <c r="R55" s="77"/>
      <c r="S55" s="78"/>
      <c r="T55" s="77"/>
      <c r="V55" s="31"/>
    </row>
    <row r="56" spans="15:23" x14ac:dyDescent="0.2">
      <c r="O56" s="1"/>
      <c r="P56" s="77"/>
      <c r="Q56" s="77"/>
      <c r="R56" s="77"/>
      <c r="S56" s="78"/>
      <c r="T56" s="77"/>
    </row>
    <row r="57" spans="15:23" x14ac:dyDescent="0.2">
      <c r="O57" s="1"/>
      <c r="P57" s="78"/>
      <c r="Q57" s="1"/>
      <c r="R57" s="78"/>
      <c r="S57" s="78"/>
      <c r="T57" s="77"/>
      <c r="W57" s="31"/>
    </row>
    <row r="58" spans="15:23" x14ac:dyDescent="0.2">
      <c r="O58" s="79"/>
      <c r="P58" s="77"/>
      <c r="Q58" s="77"/>
      <c r="R58" s="77"/>
      <c r="S58" s="78"/>
      <c r="T58" s="77"/>
    </row>
    <row r="59" spans="15:23" x14ac:dyDescent="0.2">
      <c r="O59" s="79"/>
      <c r="P59" s="77"/>
      <c r="Q59" s="77"/>
      <c r="R59" s="77"/>
      <c r="S59" s="78"/>
      <c r="T59" s="77"/>
    </row>
    <row r="60" spans="15:23" x14ac:dyDescent="0.2">
      <c r="O60" s="79"/>
      <c r="P60" s="77"/>
      <c r="Q60" s="77"/>
      <c r="R60" s="77"/>
      <c r="S60" s="78"/>
      <c r="T60" s="77"/>
    </row>
    <row r="61" spans="15:23" x14ac:dyDescent="0.2">
      <c r="O61" s="77"/>
      <c r="P61" s="77"/>
      <c r="Q61" s="77"/>
      <c r="R61" s="77"/>
      <c r="S61" s="78"/>
      <c r="T61" s="77"/>
      <c r="V61" s="31"/>
    </row>
    <row r="62" spans="15:23" x14ac:dyDescent="0.2">
      <c r="O62" s="77"/>
      <c r="P62" s="77"/>
      <c r="Q62" s="77"/>
      <c r="R62" s="77"/>
      <c r="S62" s="78"/>
      <c r="T62" s="77"/>
    </row>
    <row r="63" spans="15:23" x14ac:dyDescent="0.2">
      <c r="O63" s="77"/>
      <c r="P63" s="77"/>
      <c r="Q63" s="77"/>
      <c r="R63" s="77"/>
      <c r="S63" s="78"/>
      <c r="T63" s="77"/>
    </row>
    <row r="64" spans="15:23" x14ac:dyDescent="0.2">
      <c r="O64" s="77"/>
      <c r="P64" s="77"/>
      <c r="Q64" s="77"/>
      <c r="R64" s="77"/>
      <c r="S64" s="1"/>
      <c r="T64" s="1"/>
    </row>
    <row r="65" spans="10:20" x14ac:dyDescent="0.2">
      <c r="O65" s="77"/>
      <c r="P65" s="77"/>
      <c r="Q65" s="77"/>
      <c r="R65" s="77"/>
      <c r="S65" s="1"/>
      <c r="T65" s="1"/>
    </row>
    <row r="66" spans="10:20" x14ac:dyDescent="0.2">
      <c r="O66" s="77"/>
      <c r="P66" s="77"/>
      <c r="Q66" s="77"/>
      <c r="R66" s="77"/>
      <c r="S66" s="1"/>
      <c r="T66" s="1"/>
    </row>
    <row r="67" spans="10:20" x14ac:dyDescent="0.2">
      <c r="O67" s="79"/>
      <c r="P67" s="77"/>
      <c r="Q67" s="81"/>
      <c r="R67" s="77"/>
      <c r="S67" s="1"/>
      <c r="T67" s="1"/>
    </row>
    <row r="68" spans="10:20" x14ac:dyDescent="0.2">
      <c r="O68" s="79"/>
      <c r="P68" s="77"/>
      <c r="Q68" s="77"/>
      <c r="R68" s="77"/>
      <c r="S68" s="1"/>
      <c r="T68" s="1"/>
    </row>
    <row r="69" spans="10:20" x14ac:dyDescent="0.2">
      <c r="O69" s="79"/>
      <c r="P69" s="77"/>
      <c r="Q69" s="77"/>
      <c r="R69" s="77"/>
      <c r="S69" s="1"/>
      <c r="T69" s="1"/>
    </row>
    <row r="70" spans="10:20" x14ac:dyDescent="0.2">
      <c r="O70" s="79"/>
      <c r="P70" s="77"/>
      <c r="Q70" s="82"/>
      <c r="R70" s="77"/>
      <c r="S70" s="1"/>
      <c r="T70" s="1"/>
    </row>
    <row r="71" spans="10:20" x14ac:dyDescent="0.2">
      <c r="J71" s="31"/>
      <c r="O71" s="77"/>
      <c r="P71" s="77"/>
      <c r="Q71" s="77"/>
      <c r="R71" s="77"/>
      <c r="S71" s="1"/>
      <c r="T71" s="1"/>
    </row>
    <row r="72" spans="10:20" x14ac:dyDescent="0.2">
      <c r="J72" s="31"/>
      <c r="O72" s="77"/>
      <c r="P72" s="77"/>
      <c r="Q72" s="77"/>
      <c r="R72" s="77"/>
      <c r="S72" s="1"/>
      <c r="T72" s="1"/>
    </row>
    <row r="73" spans="10:20" x14ac:dyDescent="0.2">
      <c r="J73" s="31"/>
      <c r="O73" s="77"/>
      <c r="P73" s="77"/>
      <c r="Q73" s="77"/>
      <c r="R73" s="77"/>
      <c r="S73" s="1"/>
      <c r="T73" s="1"/>
    </row>
    <row r="74" spans="10:20" x14ac:dyDescent="0.2">
      <c r="J74" s="31"/>
      <c r="O74" s="79"/>
      <c r="P74" s="77"/>
      <c r="Q74" s="81"/>
      <c r="R74" s="77"/>
      <c r="S74" s="1"/>
      <c r="T74" s="1"/>
    </row>
    <row r="75" spans="10:20" x14ac:dyDescent="0.2">
      <c r="J75" s="31"/>
      <c r="O75" s="79"/>
      <c r="P75" s="77"/>
      <c r="Q75" s="77"/>
      <c r="R75" s="77"/>
      <c r="S75" s="1"/>
      <c r="T75" s="1"/>
    </row>
    <row r="76" spans="10:20" x14ac:dyDescent="0.2">
      <c r="J76" s="31"/>
      <c r="O76" s="79"/>
      <c r="P76" s="77"/>
      <c r="Q76" s="77"/>
      <c r="R76" s="77"/>
      <c r="S76" s="1"/>
      <c r="T76" s="1"/>
    </row>
    <row r="77" spans="10:20" x14ac:dyDescent="0.2">
      <c r="J77" s="31"/>
      <c r="O77" s="79"/>
      <c r="P77" s="77"/>
      <c r="Q77" s="77"/>
      <c r="R77" s="77"/>
      <c r="S77" s="1"/>
      <c r="T77" s="1"/>
    </row>
    <row r="78" spans="10:20" x14ac:dyDescent="0.2">
      <c r="O78" s="79"/>
      <c r="P78" s="77"/>
      <c r="Q78" s="77"/>
      <c r="R78" s="77"/>
      <c r="S78" s="78"/>
      <c r="T78" s="77"/>
    </row>
    <row r="79" spans="10:20" x14ac:dyDescent="0.2">
      <c r="O79" s="79"/>
      <c r="P79" s="77"/>
      <c r="Q79" s="77"/>
      <c r="R79" s="77"/>
      <c r="S79" s="78"/>
      <c r="T79" s="77"/>
    </row>
    <row r="80" spans="10:20" x14ac:dyDescent="0.2">
      <c r="O80" s="79"/>
      <c r="P80" s="77"/>
      <c r="Q80" s="77"/>
      <c r="R80" s="77"/>
      <c r="S80" s="78"/>
      <c r="T80" s="77"/>
    </row>
    <row r="81" spans="15:20" x14ac:dyDescent="0.2">
      <c r="O81" s="79"/>
      <c r="P81" s="77"/>
      <c r="Q81" s="77"/>
      <c r="R81" s="77"/>
      <c r="S81" s="78"/>
      <c r="T81" s="77"/>
    </row>
    <row r="82" spans="15:20" x14ac:dyDescent="0.2">
      <c r="O82" s="1"/>
      <c r="P82" s="77"/>
      <c r="Q82" s="77"/>
      <c r="R82" s="77"/>
      <c r="S82" s="78"/>
      <c r="T82" s="77"/>
    </row>
    <row r="83" spans="15:20" x14ac:dyDescent="0.2">
      <c r="O83" s="1"/>
      <c r="P83" s="77"/>
      <c r="Q83" s="77"/>
      <c r="R83" s="77"/>
      <c r="S83" s="78"/>
      <c r="T83" s="77"/>
    </row>
    <row r="84" spans="15:20" x14ac:dyDescent="0.2">
      <c r="O84" s="1"/>
      <c r="P84" s="78"/>
      <c r="Q84" s="77"/>
      <c r="R84" s="77"/>
      <c r="S84" s="78"/>
      <c r="T84" s="77"/>
    </row>
    <row r="85" spans="15:20" x14ac:dyDescent="0.2">
      <c r="O85" s="1"/>
      <c r="P85" s="77"/>
      <c r="Q85" s="77"/>
      <c r="R85" s="77"/>
      <c r="S85" s="78"/>
      <c r="T85" s="77"/>
    </row>
    <row r="86" spans="15:20" x14ac:dyDescent="0.2">
      <c r="O86" s="1"/>
      <c r="P86" s="77"/>
      <c r="Q86" s="77"/>
      <c r="R86" s="1"/>
      <c r="S86" s="78"/>
      <c r="T86" s="77"/>
    </row>
    <row r="87" spans="15:20" x14ac:dyDescent="0.2">
      <c r="O87" s="1"/>
      <c r="P87" s="77"/>
      <c r="Q87" s="77"/>
      <c r="R87" s="1"/>
      <c r="S87" s="78"/>
      <c r="T87" s="1"/>
    </row>
    <row r="88" spans="15:20" x14ac:dyDescent="0.2">
      <c r="O88" s="79"/>
      <c r="P88" s="77"/>
      <c r="Q88" s="77"/>
      <c r="R88" s="1"/>
      <c r="S88" s="78"/>
      <c r="T88" s="1"/>
    </row>
    <row r="89" spans="15:20" x14ac:dyDescent="0.2">
      <c r="O89" s="78"/>
      <c r="P89" s="77"/>
      <c r="Q89" s="77"/>
      <c r="R89" s="77"/>
      <c r="S89" s="78"/>
      <c r="T89" s="77"/>
    </row>
    <row r="90" spans="15:20" x14ac:dyDescent="0.2">
      <c r="O90" s="78"/>
      <c r="P90" s="77"/>
      <c r="Q90" s="77"/>
      <c r="R90" s="77"/>
      <c r="S90" s="78"/>
      <c r="T90" s="77"/>
    </row>
    <row r="91" spans="15:20" x14ac:dyDescent="0.2">
      <c r="O91" s="78"/>
      <c r="P91" s="77"/>
      <c r="Q91" s="77"/>
      <c r="R91" s="77"/>
      <c r="S91" s="78"/>
      <c r="T91" s="77"/>
    </row>
    <row r="92" spans="15:20" x14ac:dyDescent="0.2">
      <c r="O92" s="1"/>
      <c r="P92" s="77"/>
      <c r="Q92" s="77"/>
      <c r="R92" s="77"/>
      <c r="S92" s="78"/>
      <c r="T92" s="77"/>
    </row>
    <row r="93" spans="15:20" x14ac:dyDescent="0.2">
      <c r="O93" s="83"/>
      <c r="P93" s="77"/>
      <c r="Q93" s="77"/>
      <c r="R93" s="1"/>
      <c r="S93" s="78"/>
      <c r="T93" s="1"/>
    </row>
    <row r="94" spans="15:20" x14ac:dyDescent="0.2">
      <c r="O94" s="84"/>
      <c r="P94" s="77"/>
      <c r="Q94" s="77"/>
      <c r="R94" s="1"/>
      <c r="S94" s="78"/>
      <c r="T94" s="1"/>
    </row>
    <row r="95" spans="15:20" x14ac:dyDescent="0.2">
      <c r="O95" s="83"/>
      <c r="P95" s="77"/>
      <c r="Q95" s="77"/>
      <c r="R95" s="1"/>
      <c r="S95" s="78"/>
      <c r="T95" s="1"/>
    </row>
    <row r="96" spans="15:20" x14ac:dyDescent="0.2">
      <c r="O96" s="1"/>
      <c r="P96" s="77"/>
      <c r="Q96" s="77"/>
      <c r="R96" s="1"/>
      <c r="S96" s="78"/>
      <c r="T96" s="1"/>
    </row>
    <row r="97" spans="15:20" x14ac:dyDescent="0.2">
      <c r="O97" s="1"/>
      <c r="P97" s="77"/>
      <c r="Q97" s="77"/>
      <c r="R97" s="1"/>
      <c r="S97" s="78"/>
      <c r="T97" s="1"/>
    </row>
    <row r="98" spans="15:20" x14ac:dyDescent="0.2">
      <c r="O98" s="1"/>
      <c r="P98" s="1"/>
      <c r="Q98" s="1"/>
      <c r="R98" s="1"/>
      <c r="S98" s="1"/>
      <c r="T98" s="1"/>
    </row>
    <row r="99" spans="15:20" x14ac:dyDescent="0.2">
      <c r="O99" s="1"/>
      <c r="P99" s="1"/>
      <c r="Q99" s="1"/>
      <c r="R99" s="1"/>
      <c r="S99" s="1"/>
      <c r="T99" s="1"/>
    </row>
  </sheetData>
  <sheetProtection algorithmName="SHA-512" hashValue="pSJS3eYnw25KU4pfYEXq+BuAGv3liQ9jTrSYW+z7Z7gRe0aBVDP35ARTLxpu5iE62A0aFxIn5YGJ9UUbjiiYFw==" saltValue="Su5Qg400Jj0qowZy3LtQQw==" spinCount="100000" sheet="1" objects="1" scenarios="1"/>
  <protectedRanges>
    <protectedRange password="CC49" sqref="D15:D16" name="Range1_5"/>
    <protectedRange password="CC49" sqref="D22:D25" name="Range2_5"/>
  </protectedRanges>
  <printOptions verticalCentered="1"/>
  <pageMargins left="0.2" right="0.2" top="0.05" bottom="0.05" header="0" footer="0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"What If"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QDR</dc:creator>
  <cp:lastModifiedBy>Charles B. Christian, Jr. M.D.</cp:lastModifiedBy>
  <cp:lastPrinted>2025-03-12T21:35:02Z</cp:lastPrinted>
  <dcterms:created xsi:type="dcterms:W3CDTF">2025-02-26T15:01:14Z</dcterms:created>
  <dcterms:modified xsi:type="dcterms:W3CDTF">2026-01-22T17:12:56Z</dcterms:modified>
</cp:coreProperties>
</file>